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4\5. Mayo 2024\"/>
    </mc:Choice>
  </mc:AlternateContent>
  <xr:revisionPtr revIDLastSave="0" documentId="8_{BB89B3F0-023C-42FC-B825-EB14E698B6F1}" xr6:coauthVersionLast="47" xr6:coauthVersionMax="47" xr10:uidLastSave="{00000000-0000-0000-0000-000000000000}"/>
  <bookViews>
    <workbookView xWindow="-120" yWindow="-120" windowWidth="25440" windowHeight="15390" tabRatio="799" activeTab="4" xr2:uid="{00000000-000D-0000-FFFF-FFFF00000000}"/>
  </bookViews>
  <sheets>
    <sheet name="CARATULA" sheetId="7" r:id="rId1"/>
    <sheet name="G.PERSONAL GESTION" sheetId="8" r:id="rId2"/>
    <sheet name="G.PERSONAL ADMINISTRACION" sheetId="9" r:id="rId3"/>
    <sheet name="BS GESTION CULTURAL" sheetId="10" r:id="rId4"/>
    <sheet name="BS ADMINISTRACION" sheetId="11" r:id="rId5"/>
    <sheet name="GI ADMINISTRACION" sheetId="12" r:id="rId6"/>
    <sheet name="GI CULTURAL" sheetId="16" r:id="rId7"/>
    <sheet name="Hoja1" sheetId="13" state="hidden" r:id="rId8"/>
  </sheets>
  <definedNames>
    <definedName name="_xlnm._FilterDatabase" localSheetId="2" hidden="1">'G.PERSONAL ADMINISTRACION'!#REF!</definedName>
    <definedName name="_xlnm._FilterDatabase" localSheetId="1" hidden="1">'G.PERSONAL GESTION'!#REF!</definedName>
    <definedName name="_xlnm.Print_Area" localSheetId="2">'G.PERSONAL ADMINISTRACION'!#REF!</definedName>
    <definedName name="_xlnm.Print_Area" localSheetId="1">'G.PERSONAL GESTION'!#REF!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8" i="11"/>
  <c r="B10" i="12"/>
  <c r="B11" i="12"/>
  <c r="B12" i="12" s="1"/>
  <c r="B9" i="12"/>
  <c r="B8" i="12"/>
  <c r="A9" i="9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8" i="9"/>
  <c r="B9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8" i="8"/>
  <c r="J13" i="12"/>
  <c r="J51" i="8"/>
  <c r="J8" i="10"/>
  <c r="J28" i="11"/>
  <c r="J62" i="8"/>
  <c r="M47" i="7"/>
  <c r="M36" i="7"/>
  <c r="J12" i="16" l="1"/>
  <c r="M51" i="7" l="1"/>
  <c r="I21" i="9"/>
  <c r="M55" i="7"/>
  <c r="M59" i="7" l="1"/>
  <c r="M52" i="7" l="1"/>
  <c r="M56" i="7" l="1"/>
  <c r="M54" i="7" s="1"/>
  <c r="M50" i="7" l="1"/>
  <c r="M60" i="7"/>
  <c r="M58" i="7" l="1"/>
  <c r="M61" i="7" l="1"/>
  <c r="M63" i="7" s="1"/>
</calcChain>
</file>

<file path=xl/sharedStrings.xml><?xml version="1.0" encoding="utf-8"?>
<sst xmlns="http://schemas.openxmlformats.org/spreadsheetml/2006/main" count="615" uniqueCount="232">
  <si>
    <t>TITULO III   Rendición de Fondos Entregados a Terceros Privados</t>
  </si>
  <si>
    <t xml:space="preserve">I.-  IDENTIFICACIÓN DEL SERVICIO O ENTIDAD QUE TRANSFIRIÓ LOS RECURSOS </t>
  </si>
  <si>
    <t xml:space="preserve"> DIA   /</t>
  </si>
  <si>
    <t xml:space="preserve">  MES   /    AÑO</t>
  </si>
  <si>
    <t>a) Nombre del servicio o entidad otorgante:</t>
  </si>
  <si>
    <t>SERVICIO NACIONAL DEL PATRIMONIO CULTURAL</t>
  </si>
  <si>
    <t xml:space="preserve">II.-  IDENTIFICACIÓN DE LA  ENTIDAD QUE RECIBIÓ Y EJECUTÓ LOS RECURSOS </t>
  </si>
  <si>
    <t xml:space="preserve">b) Nombre de la  entidad receptora: </t>
  </si>
  <si>
    <t>FUNDACION  MUSEO DE LA MEMORIA Y LOS DERECHOS HUMANOS</t>
  </si>
  <si>
    <t>RUT:</t>
  </si>
  <si>
    <t>65.021.0747-0</t>
  </si>
  <si>
    <t>Monto en $ o US$*</t>
  </si>
  <si>
    <t>Monto total transferido moneda nacional (o extranjera) a la fecha</t>
  </si>
  <si>
    <t xml:space="preserve">Banco o Institución Financiera donde se depositaron los recursos </t>
  </si>
  <si>
    <t>BANCO ESTADO</t>
  </si>
  <si>
    <t>N° Cuenta Bancaria</t>
  </si>
  <si>
    <t>Comprobante de ingreso</t>
  </si>
  <si>
    <t>Objetivo de la Transferencia</t>
  </si>
  <si>
    <t xml:space="preserve">Administrar el Museo; la Investigación, Inventario, Clasificación, elaboración, conservación y difusión de la colección. Asimismo rescatar y </t>
  </si>
  <si>
    <t xml:space="preserve">preservar la memoria relacionada con actos atentatorios contra los derechos humanos ocurridos en Chile, así como promover la reflexión </t>
  </si>
  <si>
    <t>y educación sobre el respeto a los mismos.</t>
  </si>
  <si>
    <t>N° de identificación del proyecto o Programa______01_______________</t>
  </si>
  <si>
    <t xml:space="preserve">Antecedentes del acto administrativo que lo aprueba: </t>
  </si>
  <si>
    <t>N°</t>
  </si>
  <si>
    <t>Fecha</t>
  </si>
  <si>
    <t>Servicio</t>
  </si>
  <si>
    <t>Nacional del Patrimonio Cultural</t>
  </si>
  <si>
    <t>Modificaciones</t>
  </si>
  <si>
    <t>Subtitulo</t>
  </si>
  <si>
    <t xml:space="preserve"> Item</t>
  </si>
  <si>
    <t>Asignación</t>
  </si>
  <si>
    <t>Glosa</t>
  </si>
  <si>
    <t>Item Presupuestario</t>
  </si>
  <si>
    <t>06</t>
  </si>
  <si>
    <t>O  Cuenta contable</t>
  </si>
  <si>
    <t>Fecha de inicio del Programa o proyecto</t>
  </si>
  <si>
    <t>Fecha de término</t>
  </si>
  <si>
    <t>Período de rendición</t>
  </si>
  <si>
    <t>III.-DETALLE DE TRANSFERENCIAS RECIBIDAS Y GASTOS RENDIDOS DEL PERÍODO</t>
  </si>
  <si>
    <t>MONTOS EN $</t>
  </si>
  <si>
    <t>a)</t>
  </si>
  <si>
    <t>Saldo pendiente por rendir del período anterior</t>
  </si>
  <si>
    <t>b)</t>
  </si>
  <si>
    <t>Transferencias recibidas en el período de la rendición</t>
  </si>
  <si>
    <t>c)</t>
  </si>
  <si>
    <t>Total Transferencias a rendir</t>
  </si>
  <si>
    <t>(a + b) = c</t>
  </si>
  <si>
    <t>2. RENDICIÓN DE CUENTA DEL PERÍODO</t>
  </si>
  <si>
    <t>d)</t>
  </si>
  <si>
    <t>Gastos de Operación</t>
  </si>
  <si>
    <t>Vinculado a Gestion Cultural o de Misión</t>
  </si>
  <si>
    <t>Vinculado a Administraciòn</t>
  </si>
  <si>
    <t>e)</t>
  </si>
  <si>
    <t>Gastos de Personal</t>
  </si>
  <si>
    <t>f)</t>
  </si>
  <si>
    <t>Gastos de Inversión</t>
  </si>
  <si>
    <t>g)</t>
  </si>
  <si>
    <t>Total recursos rendidos</t>
  </si>
  <si>
    <t>(d + e + f) = g</t>
  </si>
  <si>
    <t>h)</t>
  </si>
  <si>
    <t>SALDO PENDIENTE POR RENDIR PARA EL PERÍODO SIGUIENTE</t>
  </si>
  <si>
    <t>(c - g )</t>
  </si>
  <si>
    <t>IV.-  DATOS DE LOS RESPONSABLES DE LA RENDICION DE CUENTA</t>
  </si>
  <si>
    <t>Nombre (preparación - privado)</t>
  </si>
  <si>
    <t>Fanny Santander Muñoz</t>
  </si>
  <si>
    <t>RUT</t>
  </si>
  <si>
    <t>10.120.557-6</t>
  </si>
  <si>
    <t xml:space="preserve">Cargo </t>
  </si>
  <si>
    <t>Jefa Administración y Finanzas</t>
  </si>
  <si>
    <t>Nombre (revisión - público)</t>
  </si>
  <si>
    <t>Raquel Cancino/Pamela Picero</t>
  </si>
  <si>
    <t>Subdirección de Planificación y Presupuesto/Unidad de Convenio</t>
  </si>
  <si>
    <t>* Cuando corresponda determinar el valor del tipo de cambio, se estará a aquel vigente al momento de realizarse la respectiva operación.</t>
  </si>
  <si>
    <t>**** Anexo a este formato de rendición de cuentas se deberá acompañar en el mismo orden los antecedentes auténticos que respaldan las operaciones de la presente rendición de cuentas.</t>
  </si>
  <si>
    <t xml:space="preserve">DETALLE  RENDICIÓN DE CUENTAS </t>
  </si>
  <si>
    <t>GASTOS EN PERSONAL - VINCULADOS A GESTIÓN CULTURAL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</si>
  <si>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</si>
  <si>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</si>
  <si>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</si>
  <si>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</si>
  <si>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</si>
  <si>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</si>
  <si>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</si>
  <si>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</si>
  <si>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</si>
  <si>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-</t>
  </si>
  <si>
    <t>LIQUIDACION DE SUELDO</t>
  </si>
  <si>
    <t>TRANSFERENCIA</t>
  </si>
  <si>
    <t>RESUMEN PREVIRED</t>
  </si>
  <si>
    <t>PREVIRED.COM</t>
  </si>
  <si>
    <t>FORMULARIO 29</t>
  </si>
  <si>
    <t>TESORERIA GENERAL DE LA REPUBLICA</t>
  </si>
  <si>
    <t>SUB-TOTAL</t>
  </si>
  <si>
    <t>* Debe precisarse si se trata de gastos de operación, personal o inversión.</t>
  </si>
  <si>
    <t>GASTOS EN PERSONAL - VINCULADOS A ADMINISTRACION</t>
  </si>
  <si>
    <t>BIENES Y SERVICIOS - VINCULADOS A ADMINISTRACION</t>
  </si>
  <si>
    <t>FACTURA</t>
  </si>
  <si>
    <t xml:space="preserve">  </t>
  </si>
  <si>
    <t>RESOLUCION AFECTA</t>
  </si>
  <si>
    <t>BIENES Y SERVICIOS - VINCULADOS A GESTION CULTURAL</t>
  </si>
  <si>
    <t>POWERHOST TELECOM SPA</t>
  </si>
  <si>
    <t>LITORALPRESS SA</t>
  </si>
  <si>
    <t>SERVICIO DE PRENSA ELECTRONICA</t>
  </si>
  <si>
    <t xml:space="preserve"> </t>
  </si>
  <si>
    <t>PREVIRED.COM/CARGA FAMILIAR</t>
  </si>
  <si>
    <t>MOBITEL TELECOMUNICACIONES LIMITADA</t>
  </si>
  <si>
    <t>LINQ SPA</t>
  </si>
  <si>
    <t>COMERCIALIZADORA CARLOS FARIAS EIRL</t>
  </si>
  <si>
    <t>EMPRESA NACIONAL DE TELECOMUNICACIONES SA</t>
  </si>
  <si>
    <t>PROSEGUR CHILE S.A.</t>
  </si>
  <si>
    <t>EKNNA CLIMATIZACION LIMITADA</t>
  </si>
  <si>
    <t>MANTENIMIENTO CLIMATIZACION</t>
  </si>
  <si>
    <t>RENDICION</t>
  </si>
  <si>
    <t>CAJA CHICA</t>
  </si>
  <si>
    <t>SITE CHILE SA</t>
  </si>
  <si>
    <t>ARRIENDO SERVIDOR EXTERNO</t>
  </si>
  <si>
    <t>WIFI VISITANTES</t>
  </si>
  <si>
    <t>FANNY  DEL PILAR SANTANDER MUÑOZ</t>
  </si>
  <si>
    <t>ELISA ORIANA VALENCIA HORMAZABAL</t>
  </si>
  <si>
    <t>ERIC WILLIAM VALENCIA WEBER</t>
  </si>
  <si>
    <t>ALEJANDRO ANDRES NAVARRO REBOLLEDO</t>
  </si>
  <si>
    <t>HERNAN ANTONIO LAGUNAS ALFARO</t>
  </si>
  <si>
    <t>LUIS ARNOLDO QUEZADA VERA</t>
  </si>
  <si>
    <t>MARIA FERNANDA GARCIA IRIBARREN</t>
  </si>
  <si>
    <t>PAZ IVONNE GONZALEZ FUENTES</t>
  </si>
  <si>
    <t>CLAUDIO RODRIGO HERRERA JARPA</t>
  </si>
  <si>
    <t>MAGDALENA LUISA GARRETON SOLER</t>
  </si>
  <si>
    <t>JUAN  CARLOS VEGA BRIONES</t>
  </si>
  <si>
    <t>SOLEDAD PATRICIA DIAZ DE LOS REYES</t>
  </si>
  <si>
    <t>CAMILO PARADA ORTIZ</t>
  </si>
  <si>
    <t>VILMA PAOLA RUIZ ORTIZ</t>
  </si>
  <si>
    <t>ALEJANDRA PAULINA IBARRA ARRIAGADA</t>
  </si>
  <si>
    <t>JOSE MANUEL RODRIGUEZ LEAL</t>
  </si>
  <si>
    <t>WALTER ALEJANDRO ROBLERO VILLALON</t>
  </si>
  <si>
    <t>MIGUEL ANGEL ENRIQUE CARRASCO TAPIA</t>
  </si>
  <si>
    <t>RODOLFO ANDRES IBARRA SOTO</t>
  </si>
  <si>
    <t>VERONICA DEL ROSARIO SANCHEZ ULLOA</t>
  </si>
  <si>
    <t>FRANCISCO EDUARDO SAN MARTIN SEPULVEDA</t>
  </si>
  <si>
    <t>CRISTOBAL IGNACIO AGUAYO GODOY</t>
  </si>
  <si>
    <t>RODRIGO ANDRES AYALA ESPINDOLA</t>
  </si>
  <si>
    <t>DANIELA CATALINA FUENTEALBA RUBIO</t>
  </si>
  <si>
    <t>FRANCISCA VALENTINA DAVALOS BACHELET</t>
  </si>
  <si>
    <t>JORGE ARTURO ALBORNOZ MUÑOZ</t>
  </si>
  <si>
    <t>CARLOS GUILLERMO ALVAREZ PEREZ</t>
  </si>
  <si>
    <t>SOLEDAD MARIANA AGUIRRE EVANGELISTA</t>
  </si>
  <si>
    <t>FRANCISCA KATHERINNE VERA MORENO</t>
  </si>
  <si>
    <t>BRUNO ANDRES ALARCON RAMOS</t>
  </si>
  <si>
    <t>VALERIA PAULINA CASTRO GAJARDO</t>
  </si>
  <si>
    <t>MARIANA ELBA CID NAVIA</t>
  </si>
  <si>
    <t>PABLO VICENTE RAMIREZ CIVILO</t>
  </si>
  <si>
    <t>BYRON JAVIER OROSTICA RAMIREZ</t>
  </si>
  <si>
    <t>NATALIA FERNANDA VALERIA MORENO</t>
  </si>
  <si>
    <t>DANIELA IGNACIA ABURTO FERNANDEZ</t>
  </si>
  <si>
    <t>MILKA AMARANTA VILINA KUESTER</t>
  </si>
  <si>
    <t>ROMINA NICOLE CIUDAD JIMENEZ</t>
  </si>
  <si>
    <t>NOAH ALEXANDER SALAZAR VILLALOBOS</t>
  </si>
  <si>
    <t>CATALINA PAZ VENEGAS GACITUA</t>
  </si>
  <si>
    <t>PAULA JAZMIN ANDRADE GONZALEZ</t>
  </si>
  <si>
    <t>NICOLAS VALENTIN LARA NUÑEZ</t>
  </si>
  <si>
    <t>MARIA TRINIDAD GARNHAM OYARZUN</t>
  </si>
  <si>
    <t>PAULA SOLIMANO ANINAT</t>
  </si>
  <si>
    <t>MARTINA HOOD ARGANDOÑA</t>
  </si>
  <si>
    <t>JUAN JOSE BORRERO GONZALEZ</t>
  </si>
  <si>
    <t>LARA SIERRA PRADO</t>
  </si>
  <si>
    <t>SANDRA CECILIA PIÑEIRO FUENZALIDA</t>
  </si>
  <si>
    <t>MARIA LUISA ORTIZ ROJAS</t>
  </si>
  <si>
    <t>PAULINA VERA PUZ</t>
  </si>
  <si>
    <t>ASCENSORES OTIS CHILE LIMITADA</t>
  </si>
  <si>
    <t>MANTENIMIENTO ASCENSORES</t>
  </si>
  <si>
    <t>ERIC VALENCIA</t>
  </si>
  <si>
    <t>TRULY NOLEN SA</t>
  </si>
  <si>
    <t>MANTENCION CONTROL DE PLAGAS</t>
  </si>
  <si>
    <t>TELEFONIA LOCAL</t>
  </si>
  <si>
    <t xml:space="preserve">SERVICIO RADIOS </t>
  </si>
  <si>
    <t>N° Comprob.</t>
  </si>
  <si>
    <t>TOTAL</t>
  </si>
  <si>
    <t>Monto</t>
  </si>
  <si>
    <t>FLORENCIA ISIDORA VERGARA AGUILAR</t>
  </si>
  <si>
    <t>VALENTINA PAZ CASTILLO ASTUDILLO</t>
  </si>
  <si>
    <t>CAMILA BELEN DIAZ MOYA</t>
  </si>
  <si>
    <t>JORGE NICOLAS RODRIGUEZ CAROCA</t>
  </si>
  <si>
    <t>MOISES HERNAN ZUÑIGA NAVARRO</t>
  </si>
  <si>
    <t>HONORARIOS</t>
  </si>
  <si>
    <t>ELISA EMILSE LEON MUÑOZ</t>
  </si>
  <si>
    <t>FINIQUITO</t>
  </si>
  <si>
    <t>LICENCIA TALANA REMUNERACIONES</t>
  </si>
  <si>
    <t>MANTENCION CENTRAL TELEFONICA</t>
  </si>
  <si>
    <t>OFFICE 365</t>
  </si>
  <si>
    <t>HERNAN LAGUNAS</t>
  </si>
  <si>
    <t>007</t>
  </si>
  <si>
    <t xml:space="preserve">                                                  Fanny Santander Muñoz</t>
  </si>
  <si>
    <t xml:space="preserve">                                                                  Firma y nombre del responsable de la Rendición</t>
  </si>
  <si>
    <t>ENTEL PCS TELECOMUNICACIONES SA</t>
  </si>
  <si>
    <t>TELEFONIA CELULAR</t>
  </si>
  <si>
    <t>GTD TELEDUCTOS SA</t>
  </si>
  <si>
    <t>INTERNET</t>
  </si>
  <si>
    <t>COMPUTACION GRAFICA APLICADA Y CIA LIMITADA</t>
  </si>
  <si>
    <t>LICENCIA SKETCHUP PRO/COM/1 USER/1 YEAR</t>
  </si>
  <si>
    <t>CARLOS ALVAREZ</t>
  </si>
  <si>
    <t>REEMBOLSO</t>
  </si>
  <si>
    <t>DOMINIOS:bibliotecadelamemoria.cl/elmapademisderechos.cl/memoriadeexilio.cl/mmdh.cl/museodelamemoria.cl</t>
  </si>
  <si>
    <t>SANDRA PIÑEIRO</t>
  </si>
  <si>
    <t>MATERIALES TALLER</t>
  </si>
  <si>
    <t>FOURMI SPA</t>
  </si>
  <si>
    <t>1 CEDULA INSTALACION NICOLAS JAAR SALIDA DE EMERGENCIA</t>
  </si>
  <si>
    <t>SERVICIOS VIGILANCIA MAYO 2024</t>
  </si>
  <si>
    <t>SERVICIO ASEO MES DE MAYO 2024</t>
  </si>
  <si>
    <t>MATERIALES MANTENCION</t>
  </si>
  <si>
    <t>COMPROBANTE</t>
  </si>
  <si>
    <t>ILUSTRE MUNICIPALIDAD DE SANTIAGO</t>
  </si>
  <si>
    <t>ASEO MUNICIPAL MES MAYO 2024</t>
  </si>
  <si>
    <t>REMUNERACIONES MAYO 2024</t>
  </si>
  <si>
    <t>ADRIAN QUEZADA RUIZ</t>
  </si>
  <si>
    <t>LEA KLOPFER .</t>
  </si>
  <si>
    <t>PREVIRED MAYO 2024</t>
  </si>
  <si>
    <t>IMPUESTOS MAYO 2024</t>
  </si>
  <si>
    <t>IMPOSICIONES MAYO 2024</t>
  </si>
  <si>
    <t>CAMILA FERNANDA CANDIA BELMAR</t>
  </si>
  <si>
    <t>HONORARIO N°139</t>
  </si>
  <si>
    <t>DEIN GIOVANNI PORTELA VALENZUELA</t>
  </si>
  <si>
    <t>HONORARIO N°254</t>
  </si>
  <si>
    <t>ELENA MAFFIOLETTI ARRATIA</t>
  </si>
  <si>
    <t>HONORARIO N°12</t>
  </si>
  <si>
    <t>HONORARIO N°13</t>
  </si>
  <si>
    <t>HONORARIOS N°54</t>
  </si>
  <si>
    <t>JEREMY ISRAEL ALBORNOZ SILVA</t>
  </si>
  <si>
    <t>HONORARIOS N°5</t>
  </si>
  <si>
    <t>CHEQUE N°946516</t>
  </si>
  <si>
    <t>CHEQUE N°4381671</t>
  </si>
  <si>
    <t>PPRO ABOBE</t>
  </si>
  <si>
    <t>LICENCIA ADOBE PPRO/ABRIL 2024</t>
  </si>
  <si>
    <t>LICENCIA ADOBE PPRO/MARZO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</si>
</sst>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&quot;$&quot;\-#,##0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* #,##0.00_-;\-&quot;$&quot;* #,##0.00_-;_-&quot;$&quot;* &quot;-&quot;??_-;_-@_-"/>
    <numFmt numFmtId="165" formatCode="dd\.mm\.yyyy;@"/>
    <numFmt numFmtId="166" formatCode="_-&quot;$&quot;* #,##0_-;\-&quot;$&quot;* #,##0_-;_-&quot;$&quot;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rgb="FF7F7F7F"/>
      <name val="Arial"/>
      <family val="2"/>
    </font>
    <font>
      <sz val="9"/>
      <color rgb="FF7F7F7F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333333"/>
      <name val="Source Sans Pro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27" applyNumberFormat="0" applyAlignment="0" applyProtection="0"/>
    <xf numFmtId="0" fontId="26" fillId="9" borderId="28" applyNumberFormat="0" applyAlignment="0" applyProtection="0"/>
    <xf numFmtId="0" fontId="27" fillId="9" borderId="27" applyNumberFormat="0" applyAlignment="0" applyProtection="0"/>
    <xf numFmtId="0" fontId="28" fillId="0" borderId="29" applyNumberFormat="0" applyFill="0" applyAlignment="0" applyProtection="0"/>
    <xf numFmtId="0" fontId="29" fillId="10" borderId="30" applyNumberFormat="0" applyAlignment="0" applyProtection="0"/>
    <xf numFmtId="0" fontId="10" fillId="0" borderId="0" applyNumberFormat="0" applyFill="0" applyBorder="0" applyAlignment="0" applyProtection="0"/>
    <xf numFmtId="0" fontId="1" fillId="11" borderId="31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2" applyNumberFormat="0" applyFill="0" applyAlignment="0" applyProtection="0"/>
    <xf numFmtId="0" fontId="3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9">
    <xf numFmtId="0" fontId="0" fillId="0" borderId="0" xfId="0"/>
    <xf numFmtId="3" fontId="0" fillId="0" borderId="0" xfId="0" applyNumberFormat="1"/>
    <xf numFmtId="0" fontId="3" fillId="0" borderId="16" xfId="0" applyFont="1" applyBorder="1"/>
    <xf numFmtId="0" fontId="3" fillId="0" borderId="0" xfId="0" applyFont="1"/>
    <xf numFmtId="0" fontId="3" fillId="0" borderId="17" xfId="0" applyFont="1" applyBorder="1"/>
    <xf numFmtId="0" fontId="2" fillId="0" borderId="9" xfId="0" applyFont="1" applyBorder="1"/>
    <xf numFmtId="0" fontId="3" fillId="0" borderId="9" xfId="0" applyFont="1" applyBorder="1"/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0" fontId="6" fillId="0" borderId="16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5" xfId="0" applyFont="1" applyBorder="1"/>
    <xf numFmtId="0" fontId="3" fillId="0" borderId="10" xfId="0" applyFont="1" applyBorder="1"/>
    <xf numFmtId="0" fontId="3" fillId="0" borderId="15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4" xfId="0" applyFont="1" applyBorder="1"/>
    <xf numFmtId="0" fontId="6" fillId="0" borderId="5" xfId="0" applyFont="1" applyBorder="1"/>
    <xf numFmtId="0" fontId="6" fillId="0" borderId="4" xfId="0" applyFont="1" applyBorder="1"/>
    <xf numFmtId="0" fontId="6" fillId="3" borderId="9" xfId="0" applyFont="1" applyFill="1" applyBorder="1"/>
    <xf numFmtId="0" fontId="3" fillId="0" borderId="16" xfId="0" applyFont="1" applyBorder="1" applyAlignment="1">
      <alignment horizontal="right"/>
    </xf>
    <xf numFmtId="0" fontId="6" fillId="0" borderId="19" xfId="0" applyFont="1" applyBorder="1"/>
    <xf numFmtId="0" fontId="3" fillId="0" borderId="19" xfId="0" applyFont="1" applyBorder="1"/>
    <xf numFmtId="3" fontId="6" fillId="0" borderId="15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3" fontId="3" fillId="0" borderId="0" xfId="0" applyNumberFormat="1" applyFont="1"/>
    <xf numFmtId="0" fontId="6" fillId="0" borderId="11" xfId="0" applyFont="1" applyBorder="1"/>
    <xf numFmtId="3" fontId="6" fillId="0" borderId="11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0" xfId="0" applyFont="1"/>
    <xf numFmtId="0" fontId="3" fillId="0" borderId="8" xfId="0" applyFont="1" applyBorder="1"/>
    <xf numFmtId="0" fontId="3" fillId="0" borderId="13" xfId="0" applyFont="1" applyBorder="1"/>
    <xf numFmtId="0" fontId="3" fillId="0" borderId="18" xfId="0" applyFont="1" applyBorder="1"/>
    <xf numFmtId="0" fontId="0" fillId="0" borderId="13" xfId="0" applyBorder="1"/>
    <xf numFmtId="0" fontId="6" fillId="0" borderId="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3" fillId="0" borderId="0" xfId="0" applyNumberFormat="1" applyFont="1"/>
    <xf numFmtId="0" fontId="6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0" fontId="6" fillId="0" borderId="14" xfId="0" applyFont="1" applyBorder="1"/>
    <xf numFmtId="0" fontId="10" fillId="0" borderId="0" xfId="0" applyFont="1"/>
    <xf numFmtId="0" fontId="6" fillId="3" borderId="14" xfId="0" applyFont="1" applyFill="1" applyBorder="1"/>
    <xf numFmtId="3" fontId="3" fillId="0" borderId="5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6" fillId="0" borderId="0" xfId="0" applyFont="1" applyAlignment="1">
      <alignment horizontal="right"/>
    </xf>
    <xf numFmtId="0" fontId="13" fillId="0" borderId="0" xfId="0" applyFont="1"/>
    <xf numFmtId="41" fontId="14" fillId="0" borderId="4" xfId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1" fontId="13" fillId="0" borderId="0" xfId="1" applyFont="1" applyFill="1"/>
    <xf numFmtId="3" fontId="6" fillId="3" borderId="0" xfId="0" applyNumberFormat="1" applyFont="1" applyFill="1"/>
    <xf numFmtId="3" fontId="6" fillId="0" borderId="0" xfId="0" applyNumberFormat="1" applyFont="1"/>
    <xf numFmtId="0" fontId="16" fillId="0" borderId="0" xfId="0" applyFont="1"/>
    <xf numFmtId="0" fontId="13" fillId="0" borderId="4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41" fontId="15" fillId="0" borderId="4" xfId="1" applyFont="1" applyFill="1" applyBorder="1"/>
    <xf numFmtId="0" fontId="16" fillId="0" borderId="22" xfId="0" applyFont="1" applyBorder="1"/>
    <xf numFmtId="0" fontId="16" fillId="0" borderId="0" xfId="0" applyFont="1" applyAlignment="1">
      <alignment horizontal="right"/>
    </xf>
    <xf numFmtId="41" fontId="16" fillId="0" borderId="0" xfId="1" applyFont="1" applyFill="1"/>
    <xf numFmtId="0" fontId="14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/>
    <xf numFmtId="0" fontId="16" fillId="3" borderId="0" xfId="0" applyFont="1" applyFill="1"/>
    <xf numFmtId="0" fontId="13" fillId="3" borderId="4" xfId="0" applyFont="1" applyFill="1" applyBorder="1" applyAlignment="1">
      <alignment horizontal="center" vertical="center" wrapText="1"/>
    </xf>
    <xf numFmtId="3" fontId="15" fillId="0" borderId="4" xfId="1" applyNumberFormat="1" applyFont="1" applyFill="1" applyBorder="1"/>
    <xf numFmtId="3" fontId="3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16" fillId="0" borderId="4" xfId="0" applyFont="1" applyBorder="1" applyAlignment="1">
      <alignment horizontal="center" vertical="center" wrapText="1"/>
    </xf>
    <xf numFmtId="3" fontId="16" fillId="0" borderId="0" xfId="0" applyNumberFormat="1" applyFont="1"/>
    <xf numFmtId="41" fontId="16" fillId="0" borderId="0" xfId="0" applyNumberFormat="1" applyFont="1"/>
    <xf numFmtId="49" fontId="0" fillId="0" borderId="0" xfId="0" applyNumberFormat="1"/>
    <xf numFmtId="0" fontId="13" fillId="3" borderId="4" xfId="0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/>
    </xf>
    <xf numFmtId="0" fontId="33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0" fillId="0" borderId="4" xfId="0" applyBorder="1"/>
    <xf numFmtId="166" fontId="0" fillId="0" borderId="4" xfId="44" applyNumberFormat="1" applyFont="1" applyBorder="1"/>
    <xf numFmtId="166" fontId="16" fillId="0" borderId="4" xfId="44" applyNumberFormat="1" applyFont="1" applyFill="1" applyBorder="1"/>
    <xf numFmtId="0" fontId="13" fillId="0" borderId="4" xfId="0" applyFont="1" applyBorder="1"/>
    <xf numFmtId="0" fontId="35" fillId="0" borderId="4" xfId="0" applyFont="1" applyBorder="1"/>
    <xf numFmtId="0" fontId="33" fillId="3" borderId="4" xfId="0" applyFont="1" applyFill="1" applyBorder="1" applyAlignment="1">
      <alignment horizontal="center" vertical="center" wrapText="1"/>
    </xf>
    <xf numFmtId="0" fontId="34" fillId="0" borderId="4" xfId="0" applyFont="1" applyBorder="1"/>
    <xf numFmtId="0" fontId="33" fillId="3" borderId="4" xfId="0" applyFont="1" applyFill="1" applyBorder="1" applyAlignment="1">
      <alignment horizontal="left" vertical="center" wrapText="1"/>
    </xf>
    <xf numFmtId="0" fontId="37" fillId="0" borderId="5" xfId="0" applyFont="1" applyBorder="1"/>
    <xf numFmtId="0" fontId="13" fillId="3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/>
    </xf>
    <xf numFmtId="41" fontId="13" fillId="0" borderId="0" xfId="0" applyNumberFormat="1" applyFont="1"/>
    <xf numFmtId="0" fontId="13" fillId="3" borderId="0" xfId="0" applyFont="1" applyFill="1" applyAlignment="1">
      <alignment horizontal="center"/>
    </xf>
    <xf numFmtId="14" fontId="13" fillId="0" borderId="4" xfId="0" applyNumberFormat="1" applyFont="1" applyBorder="1"/>
    <xf numFmtId="0" fontId="13" fillId="0" borderId="0" xfId="0" applyFont="1" applyAlignment="1">
      <alignment horizontal="right" wrapText="1"/>
    </xf>
    <xf numFmtId="41" fontId="13" fillId="0" borderId="0" xfId="1" applyFont="1" applyFill="1" applyBorder="1"/>
    <xf numFmtId="0" fontId="14" fillId="3" borderId="0" xfId="0" applyFont="1" applyFill="1" applyAlignment="1">
      <alignment horizontal="right" vertical="center" wrapText="1"/>
    </xf>
    <xf numFmtId="41" fontId="13" fillId="3" borderId="0" xfId="1" applyFont="1" applyFill="1" applyBorder="1" applyAlignment="1">
      <alignment horizontal="center" vertical="center" wrapText="1"/>
    </xf>
    <xf numFmtId="41" fontId="13" fillId="3" borderId="4" xfId="1" applyFont="1" applyFill="1" applyBorder="1" applyAlignment="1">
      <alignment horizontal="center" vertical="center" wrapText="1"/>
    </xf>
    <xf numFmtId="41" fontId="13" fillId="3" borderId="4" xfId="1" applyFont="1" applyFill="1" applyBorder="1"/>
    <xf numFmtId="0" fontId="36" fillId="3" borderId="4" xfId="0" applyFont="1" applyFill="1" applyBorder="1" applyAlignment="1">
      <alignment horizontal="center" vertical="center" wrapText="1"/>
    </xf>
    <xf numFmtId="14" fontId="39" fillId="0" borderId="4" xfId="0" applyNumberFormat="1" applyFont="1" applyBorder="1"/>
    <xf numFmtId="0" fontId="39" fillId="0" borderId="4" xfId="0" applyFont="1" applyBorder="1" applyAlignment="1">
      <alignment horizontal="center"/>
    </xf>
    <xf numFmtId="0" fontId="39" fillId="0" borderId="4" xfId="0" applyFont="1" applyBorder="1"/>
    <xf numFmtId="6" fontId="39" fillId="0" borderId="4" xfId="0" applyNumberFormat="1" applyFont="1" applyBorder="1"/>
    <xf numFmtId="0" fontId="39" fillId="0" borderId="0" xfId="0" applyFont="1"/>
    <xf numFmtId="0" fontId="5" fillId="0" borderId="4" xfId="0" applyFont="1" applyBorder="1"/>
    <xf numFmtId="6" fontId="5" fillId="0" borderId="4" xfId="0" applyNumberFormat="1" applyFont="1" applyBorder="1"/>
    <xf numFmtId="0" fontId="38" fillId="0" borderId="4" xfId="0" applyFont="1" applyBorder="1" applyAlignment="1">
      <alignment horizontal="center"/>
    </xf>
    <xf numFmtId="166" fontId="0" fillId="0" borderId="4" xfId="44" applyNumberFormat="1" applyFont="1" applyFill="1" applyBorder="1"/>
    <xf numFmtId="0" fontId="0" fillId="0" borderId="5" xfId="0" applyBorder="1"/>
    <xf numFmtId="0" fontId="3" fillId="0" borderId="4" xfId="43" applyBorder="1"/>
    <xf numFmtId="15" fontId="3" fillId="3" borderId="14" xfId="0" applyNumberFormat="1" applyFont="1" applyFill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35" fillId="0" borderId="0" xfId="0" applyFont="1"/>
    <xf numFmtId="0" fontId="14" fillId="3" borderId="4" xfId="0" applyFont="1" applyFill="1" applyBorder="1" applyAlignment="1">
      <alignment horizontal="center" vertical="center" wrapText="1"/>
    </xf>
    <xf numFmtId="41" fontId="14" fillId="3" borderId="4" xfId="1" applyFont="1" applyFill="1" applyBorder="1"/>
    <xf numFmtId="0" fontId="16" fillId="3" borderId="4" xfId="0" applyFont="1" applyFill="1" applyBorder="1" applyAlignment="1">
      <alignment horizontal="center" vertical="center" wrapText="1"/>
    </xf>
    <xf numFmtId="0" fontId="13" fillId="36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6" fillId="36" borderId="8" xfId="0" applyNumberFormat="1" applyFont="1" applyFill="1" applyBorder="1" applyAlignment="1">
      <alignment horizontal="center"/>
    </xf>
    <xf numFmtId="0" fontId="6" fillId="36" borderId="1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" xfId="44" builtinId="4"/>
    <cellStyle name="Moneda 2" xfId="45" xr:uid="{0ADB5DDA-2BBD-4A35-9720-E6592C9B2CD8}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704850</xdr:colOff>
      <xdr:row>69</xdr:row>
      <xdr:rowOff>76200</xdr:rowOff>
    </xdr:from>
    <xdr:to>
      <xdr:col>12</xdr:col>
      <xdr:colOff>538480</xdr:colOff>
      <xdr:row>74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109DA7-3C4B-FBDF-2107-DD6FBBDEF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13496925"/>
          <a:ext cx="141478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141</xdr:row>
      <xdr:rowOff>0</xdr:rowOff>
    </xdr:from>
    <xdr:to>
      <xdr:col>4</xdr:col>
      <xdr:colOff>416772</xdr:colOff>
      <xdr:row>142</xdr:row>
      <xdr:rowOff>35986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4</xdr:col>
      <xdr:colOff>416772</xdr:colOff>
      <xdr:row>142</xdr:row>
      <xdr:rowOff>35986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4</xdr:col>
      <xdr:colOff>416772</xdr:colOff>
      <xdr:row>142</xdr:row>
      <xdr:rowOff>35986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5</xdr:col>
      <xdr:colOff>270933</xdr:colOff>
      <xdr:row>145</xdr:row>
      <xdr:rowOff>35985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851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5</xdr:col>
      <xdr:colOff>270933</xdr:colOff>
      <xdr:row>164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283267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5</xdr:col>
      <xdr:colOff>270933</xdr:colOff>
      <xdr:row>165</xdr:row>
      <xdr:rowOff>35983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4</xdr:col>
      <xdr:colOff>416772</xdr:colOff>
      <xdr:row>165</xdr:row>
      <xdr:rowOff>35983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4</xdr:col>
      <xdr:colOff>416772</xdr:colOff>
      <xdr:row>165</xdr:row>
      <xdr:rowOff>35983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4</xdr:col>
      <xdr:colOff>416772</xdr:colOff>
      <xdr:row>165</xdr:row>
      <xdr:rowOff>35983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4</xdr:col>
      <xdr:colOff>416772</xdr:colOff>
      <xdr:row>165</xdr:row>
      <xdr:rowOff>35983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5</xdr:col>
      <xdr:colOff>270933</xdr:colOff>
      <xdr:row>168</xdr:row>
      <xdr:rowOff>35982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670875"/>
          <a:ext cx="1885949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4</xdr:col>
      <xdr:colOff>432012</xdr:colOff>
      <xdr:row>144</xdr:row>
      <xdr:rowOff>35986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4</xdr:col>
      <xdr:colOff>432012</xdr:colOff>
      <xdr:row>144</xdr:row>
      <xdr:rowOff>35986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4</xdr:col>
      <xdr:colOff>432012</xdr:colOff>
      <xdr:row>144</xdr:row>
      <xdr:rowOff>35986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5</xdr:col>
      <xdr:colOff>293793</xdr:colOff>
      <xdr:row>147</xdr:row>
      <xdr:rowOff>35985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6220420"/>
          <a:ext cx="1933786" cy="211246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5</xdr:col>
      <xdr:colOff>293793</xdr:colOff>
      <xdr:row>166</xdr:row>
      <xdr:rowOff>35983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55036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5</xdr:col>
      <xdr:colOff>293793</xdr:colOff>
      <xdr:row>167</xdr:row>
      <xdr:rowOff>35981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432012</xdr:colOff>
      <xdr:row>167</xdr:row>
      <xdr:rowOff>35981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432012</xdr:colOff>
      <xdr:row>167</xdr:row>
      <xdr:rowOff>35981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432012</xdr:colOff>
      <xdr:row>167</xdr:row>
      <xdr:rowOff>35981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432012</xdr:colOff>
      <xdr:row>167</xdr:row>
      <xdr:rowOff>35981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5</xdr:col>
      <xdr:colOff>293793</xdr:colOff>
      <xdr:row>170</xdr:row>
      <xdr:rowOff>35981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0251400"/>
          <a:ext cx="1933786" cy="21124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4</xdr:col>
      <xdr:colOff>140335</xdr:colOff>
      <xdr:row>109</xdr:row>
      <xdr:rowOff>35984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917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4</xdr:col>
      <xdr:colOff>140335</xdr:colOff>
      <xdr:row>128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589847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4</xdr:col>
      <xdr:colOff>140335</xdr:colOff>
      <xdr:row>129</xdr:row>
      <xdr:rowOff>35984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4</xdr:col>
      <xdr:colOff>140335</xdr:colOff>
      <xdr:row>132</xdr:row>
      <xdr:rowOff>35983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736675"/>
          <a:ext cx="1880234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4</xdr:col>
      <xdr:colOff>128482</xdr:colOff>
      <xdr:row>106</xdr:row>
      <xdr:rowOff>35985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82270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4</xdr:col>
      <xdr:colOff>128482</xdr:colOff>
      <xdr:row>125</xdr:row>
      <xdr:rowOff>35981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556980"/>
          <a:ext cx="1906482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4</xdr:col>
      <xdr:colOff>128482</xdr:colOff>
      <xdr:row>126</xdr:row>
      <xdr:rowOff>35984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4</xdr:col>
      <xdr:colOff>128482</xdr:colOff>
      <xdr:row>129</xdr:row>
      <xdr:rowOff>35983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2258020"/>
          <a:ext cx="1906482" cy="211243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opLeftCell="A44" workbookViewId="0">
      <selection activeCell="N71" sqref="N71"/>
    </sheetView>
  </sheetViews>
  <sheetFormatPr baseColWidth="10" defaultColWidth="11.42578125" defaultRowHeight="15" x14ac:dyDescent="0.25"/>
  <cols>
    <col min="1" max="1" width="3.7109375" customWidth="1"/>
    <col min="2" max="2" width="14.42578125" customWidth="1"/>
    <col min="3" max="3" width="16.140625" customWidth="1"/>
    <col min="4" max="4" width="19" customWidth="1"/>
    <col min="5" max="5" width="18.85546875" customWidth="1"/>
    <col min="8" max="8" width="8.85546875" customWidth="1"/>
    <col min="9" max="9" width="9.5703125" customWidth="1"/>
    <col min="10" max="10" width="11.85546875" bestFit="1" customWidth="1"/>
    <col min="11" max="11" width="12.28515625" customWidth="1"/>
    <col min="13" max="13" width="18.28515625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5" ht="15.75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19.5" thickBot="1" x14ac:dyDescent="0.35">
      <c r="A5" s="2"/>
      <c r="B5" s="138" t="s">
        <v>0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  <c r="N5" s="3"/>
      <c r="O5" s="4"/>
    </row>
    <row r="6" spans="1:15" ht="15.75" thickBo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ht="16.5" thickBot="1" x14ac:dyDescent="0.3">
      <c r="A7" s="2"/>
      <c r="B7" s="5" t="s">
        <v>1</v>
      </c>
      <c r="C7" s="6"/>
      <c r="D7" s="6"/>
      <c r="E7" s="6"/>
      <c r="F7" s="6"/>
      <c r="G7" s="6"/>
      <c r="H7" s="6"/>
      <c r="I7" s="6"/>
      <c r="J7" s="3"/>
      <c r="K7" s="3"/>
      <c r="L7" s="7" t="s">
        <v>2</v>
      </c>
      <c r="M7" s="8" t="s">
        <v>3</v>
      </c>
      <c r="N7" s="3"/>
      <c r="O7" s="4"/>
    </row>
    <row r="8" spans="1:15" ht="16.5" thickTop="1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141">
        <v>45453</v>
      </c>
      <c r="M8" s="142"/>
      <c r="N8" s="3"/>
      <c r="O8" s="4"/>
    </row>
    <row r="9" spans="1:15" x14ac:dyDescent="0.25">
      <c r="A9" s="2"/>
      <c r="B9" s="9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</row>
    <row r="10" spans="1:15" x14ac:dyDescent="0.25">
      <c r="A10" s="11"/>
      <c r="B10" s="12" t="s">
        <v>4</v>
      </c>
      <c r="C10" s="3"/>
      <c r="D10" s="3"/>
      <c r="E10" s="10"/>
      <c r="F10" s="143" t="s">
        <v>5</v>
      </c>
      <c r="G10" s="144"/>
      <c r="H10" s="144"/>
      <c r="I10" s="144"/>
      <c r="J10" s="144"/>
      <c r="K10" s="144"/>
      <c r="L10" s="144"/>
      <c r="M10" s="145"/>
      <c r="N10" s="3"/>
      <c r="O10" s="4"/>
    </row>
    <row r="11" spans="1:15" x14ac:dyDescent="0.25">
      <c r="A11" s="2"/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5" ht="16.5" thickBot="1" x14ac:dyDescent="0.3">
      <c r="A12" s="2"/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3"/>
      <c r="L12" s="3"/>
      <c r="M12" s="3"/>
      <c r="N12" s="3"/>
      <c r="O12" s="4"/>
    </row>
    <row r="13" spans="1:15" ht="15.75" thickTop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x14ac:dyDescent="0.25">
      <c r="A14" s="2"/>
      <c r="B14" s="13" t="s">
        <v>7</v>
      </c>
      <c r="C14" s="12"/>
      <c r="D14" s="3"/>
      <c r="E14" s="21" t="s">
        <v>8</v>
      </c>
      <c r="F14" s="15"/>
      <c r="G14" s="15"/>
      <c r="H14" s="15"/>
      <c r="I14" s="16"/>
      <c r="J14" s="17" t="s">
        <v>9</v>
      </c>
      <c r="K14" s="146" t="s">
        <v>10</v>
      </c>
      <c r="L14" s="147"/>
      <c r="M14" s="148"/>
      <c r="N14" s="3"/>
      <c r="O14" s="4"/>
    </row>
    <row r="15" spans="1:15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149" t="s">
        <v>11</v>
      </c>
      <c r="M15" s="149"/>
      <c r="N15" s="18"/>
      <c r="O15" s="4"/>
    </row>
    <row r="16" spans="1:15" x14ac:dyDescent="0.25">
      <c r="A16" s="2"/>
      <c r="B16" s="12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134"/>
      <c r="M16" s="135"/>
      <c r="N16" s="3"/>
      <c r="O16" s="4"/>
    </row>
    <row r="17" spans="1:15" x14ac:dyDescent="0.25">
      <c r="A17" s="2"/>
      <c r="B17" s="12" t="s">
        <v>13</v>
      </c>
      <c r="C17" s="3"/>
      <c r="D17" s="3"/>
      <c r="E17" s="3"/>
      <c r="F17" s="3"/>
      <c r="G17" s="3"/>
      <c r="H17" s="3"/>
      <c r="I17" s="21" t="s">
        <v>14</v>
      </c>
      <c r="J17" s="15"/>
      <c r="K17" s="15"/>
      <c r="L17" s="15"/>
      <c r="M17" s="16"/>
      <c r="N17" s="3"/>
      <c r="O17" s="4"/>
    </row>
    <row r="18" spans="1:15" x14ac:dyDescent="0.25">
      <c r="A18" s="2"/>
      <c r="B18" s="12" t="s">
        <v>15</v>
      </c>
      <c r="C18" s="3"/>
      <c r="D18" s="3"/>
      <c r="E18" s="3"/>
      <c r="F18" s="3"/>
      <c r="G18" s="3"/>
      <c r="H18" s="3"/>
      <c r="I18" s="40">
        <v>946516</v>
      </c>
      <c r="J18" s="15"/>
      <c r="K18" s="15"/>
      <c r="L18" s="15"/>
      <c r="M18" s="16"/>
      <c r="N18" s="3"/>
      <c r="O18" s="4"/>
    </row>
    <row r="19" spans="1:15" x14ac:dyDescent="0.25">
      <c r="A19" s="2"/>
      <c r="B19" s="12" t="s">
        <v>16</v>
      </c>
      <c r="C19" s="3"/>
      <c r="D19" s="3"/>
      <c r="E19" s="3"/>
      <c r="F19" s="3"/>
      <c r="G19" s="3"/>
      <c r="H19" s="3"/>
      <c r="I19" s="14"/>
      <c r="J19" s="15"/>
      <c r="K19" s="15"/>
      <c r="L19" s="15"/>
      <c r="M19" s="16"/>
      <c r="N19" s="3"/>
      <c r="O19" s="4"/>
    </row>
    <row r="20" spans="1:15" x14ac:dyDescent="0.25">
      <c r="A20" s="2"/>
      <c r="B20" s="1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</row>
    <row r="21" spans="1:15" x14ac:dyDescent="0.25">
      <c r="A21" s="2"/>
      <c r="B21" s="1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x14ac:dyDescent="0.25">
      <c r="A23" s="2"/>
      <c r="B23" s="12" t="s">
        <v>17</v>
      </c>
      <c r="C23" s="3"/>
      <c r="D23" s="40" t="s">
        <v>18</v>
      </c>
      <c r="E23" s="41"/>
      <c r="F23" s="41"/>
      <c r="G23" s="41"/>
      <c r="H23" s="41"/>
      <c r="I23" s="41"/>
      <c r="J23" s="41"/>
      <c r="K23" s="41"/>
      <c r="L23" s="41"/>
      <c r="M23" s="42"/>
      <c r="N23" s="3"/>
      <c r="O23" s="4"/>
    </row>
    <row r="24" spans="1:15" x14ac:dyDescent="0.25">
      <c r="A24" s="2"/>
      <c r="B24" s="3"/>
      <c r="C24" s="3"/>
      <c r="D24" s="40" t="s">
        <v>19</v>
      </c>
      <c r="E24" s="41"/>
      <c r="F24" s="41"/>
      <c r="G24" s="41"/>
      <c r="H24" s="41"/>
      <c r="I24" s="41"/>
      <c r="J24" s="41"/>
      <c r="K24" s="41"/>
      <c r="L24" s="41"/>
      <c r="M24" s="42"/>
      <c r="N24" s="3"/>
      <c r="O24" s="4"/>
    </row>
    <row r="25" spans="1:15" x14ac:dyDescent="0.25">
      <c r="A25" s="2"/>
      <c r="B25" s="3"/>
      <c r="C25" s="3"/>
      <c r="D25" s="40" t="s">
        <v>20</v>
      </c>
      <c r="E25" s="41"/>
      <c r="F25" s="43"/>
      <c r="G25" s="43"/>
      <c r="H25" s="43"/>
      <c r="I25" s="43"/>
      <c r="J25" s="43"/>
      <c r="K25" s="43"/>
      <c r="L25" s="43"/>
      <c r="M25" s="44"/>
      <c r="N25" s="3"/>
      <c r="O25" s="4"/>
    </row>
    <row r="26" spans="1:15" x14ac:dyDescent="0.25">
      <c r="A26" s="2"/>
      <c r="B26" s="3"/>
      <c r="C26" s="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"/>
      <c r="O26" s="4"/>
    </row>
    <row r="27" spans="1:15" x14ac:dyDescent="0.25">
      <c r="A27" s="2"/>
      <c r="B27" s="12" t="s">
        <v>21</v>
      </c>
      <c r="C27" s="3"/>
      <c r="D27" s="3"/>
      <c r="E27" s="45"/>
      <c r="F27" s="3"/>
      <c r="G27" s="3"/>
      <c r="H27" s="3"/>
      <c r="I27" s="3"/>
      <c r="J27" s="3"/>
      <c r="K27" s="3"/>
      <c r="L27" s="3"/>
      <c r="M27" s="3"/>
      <c r="N27" s="3"/>
      <c r="O27" s="4"/>
    </row>
    <row r="28" spans="1:15" x14ac:dyDescent="0.25">
      <c r="A28" s="2"/>
      <c r="B28" s="1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15" x14ac:dyDescent="0.25">
      <c r="A29" s="2"/>
      <c r="B29" s="12" t="s">
        <v>22</v>
      </c>
      <c r="C29" s="3"/>
      <c r="D29" s="3"/>
      <c r="E29" s="61" t="s">
        <v>98</v>
      </c>
      <c r="F29" s="3"/>
      <c r="G29" s="18" t="s">
        <v>23</v>
      </c>
      <c r="H29" s="85" t="s">
        <v>189</v>
      </c>
      <c r="I29" s="10" t="s">
        <v>24</v>
      </c>
      <c r="J29" s="127">
        <v>45337</v>
      </c>
      <c r="K29" s="61" t="s">
        <v>25</v>
      </c>
      <c r="L29" s="56" t="s">
        <v>26</v>
      </c>
      <c r="M29" s="56"/>
      <c r="N29" s="9"/>
      <c r="O29" s="4"/>
    </row>
    <row r="30" spans="1:15" x14ac:dyDescent="0.25">
      <c r="A30" s="2"/>
      <c r="B30" s="12" t="s">
        <v>27</v>
      </c>
      <c r="C30" s="3"/>
      <c r="D30" s="3"/>
      <c r="E30" s="3"/>
      <c r="F30" s="3"/>
      <c r="G30" s="18" t="s">
        <v>23</v>
      </c>
      <c r="H30" s="17"/>
      <c r="I30" s="3" t="s">
        <v>24</v>
      </c>
      <c r="J30" s="15"/>
      <c r="K30" s="128"/>
      <c r="L30" s="15"/>
      <c r="M30" s="15"/>
      <c r="N30" s="3"/>
      <c r="O30" s="4"/>
    </row>
    <row r="31" spans="1:15" x14ac:dyDescent="0.25">
      <c r="A31" s="2"/>
      <c r="B31" s="12"/>
      <c r="C31" s="3"/>
      <c r="D31" s="3"/>
      <c r="E31" s="3"/>
      <c r="F31" s="3"/>
      <c r="G31" s="18"/>
      <c r="H31" s="17"/>
      <c r="I31" s="3"/>
      <c r="J31" s="3"/>
      <c r="K31" s="3"/>
      <c r="L31" s="3"/>
      <c r="M31" s="3"/>
      <c r="N31" s="3"/>
      <c r="O31" s="4"/>
    </row>
    <row r="32" spans="1:15" x14ac:dyDescent="0.25">
      <c r="A32" s="2"/>
      <c r="B32" s="12"/>
      <c r="C32" s="3"/>
      <c r="D32" s="3"/>
      <c r="E32" s="3"/>
      <c r="F32" s="3"/>
      <c r="G32" s="18"/>
      <c r="H32" s="17"/>
      <c r="I32" s="3"/>
      <c r="K32" s="123" t="s">
        <v>24</v>
      </c>
      <c r="L32" s="123" t="s">
        <v>174</v>
      </c>
      <c r="M32" s="123" t="s">
        <v>176</v>
      </c>
      <c r="N32" s="3"/>
      <c r="O32" s="4"/>
    </row>
    <row r="33" spans="1:15" x14ac:dyDescent="0.25">
      <c r="A33" s="2"/>
      <c r="B33" s="14"/>
      <c r="C33" s="16"/>
      <c r="D33" s="46" t="s">
        <v>28</v>
      </c>
      <c r="E33" s="46" t="s">
        <v>29</v>
      </c>
      <c r="F33" s="46" t="s">
        <v>30</v>
      </c>
      <c r="G33" s="46" t="s">
        <v>31</v>
      </c>
      <c r="H33" s="3"/>
      <c r="I33" s="3"/>
      <c r="K33" s="116">
        <v>45355</v>
      </c>
      <c r="L33" s="117"/>
      <c r="M33" s="119">
        <v>717535333</v>
      </c>
      <c r="N33" s="3"/>
      <c r="O33" s="4"/>
    </row>
    <row r="34" spans="1:15" x14ac:dyDescent="0.25">
      <c r="A34" s="2"/>
      <c r="B34" s="21" t="s">
        <v>32</v>
      </c>
      <c r="C34" s="15"/>
      <c r="D34" s="51">
        <v>24</v>
      </c>
      <c r="E34" s="51">
        <v>1</v>
      </c>
      <c r="F34" s="52">
        <v>222</v>
      </c>
      <c r="G34" s="53" t="s">
        <v>33</v>
      </c>
      <c r="H34" s="3"/>
      <c r="I34" s="3"/>
      <c r="J34" s="120"/>
      <c r="K34" s="118"/>
      <c r="L34" s="118"/>
      <c r="M34" s="118"/>
      <c r="N34" s="3"/>
      <c r="O34" s="4"/>
    </row>
    <row r="35" spans="1:15" x14ac:dyDescent="0.25">
      <c r="A35" s="2"/>
      <c r="B35" s="22" t="s">
        <v>34</v>
      </c>
      <c r="C35" s="20"/>
      <c r="D35" s="49"/>
      <c r="E35" s="50"/>
      <c r="F35" s="50"/>
      <c r="G35" s="49"/>
      <c r="H35" s="3"/>
      <c r="I35" s="3"/>
      <c r="J35" s="120"/>
      <c r="K35" s="118"/>
      <c r="L35" s="118"/>
      <c r="M35" s="118"/>
      <c r="N35" s="3"/>
      <c r="O35" s="4"/>
    </row>
    <row r="36" spans="1:15" x14ac:dyDescent="0.25">
      <c r="A36" s="2"/>
      <c r="B36" s="3"/>
      <c r="C36" s="3"/>
      <c r="D36" s="3"/>
      <c r="E36" s="3"/>
      <c r="F36" s="3"/>
      <c r="G36" s="3"/>
      <c r="H36" s="3"/>
      <c r="I36" s="3"/>
      <c r="J36" s="120"/>
      <c r="K36" s="120"/>
      <c r="L36" s="121" t="s">
        <v>175</v>
      </c>
      <c r="M36" s="122">
        <f>SUM(M33:M35)</f>
        <v>717535333</v>
      </c>
      <c r="N36" s="3"/>
      <c r="O36" s="4"/>
    </row>
    <row r="37" spans="1:15" x14ac:dyDescent="0.25">
      <c r="A37" s="2"/>
      <c r="B37" s="12" t="s">
        <v>35</v>
      </c>
      <c r="C37" s="3"/>
      <c r="D37" s="3"/>
      <c r="E37" s="49">
        <v>1</v>
      </c>
      <c r="F37" s="49">
        <v>1</v>
      </c>
      <c r="G37" s="49">
        <v>2024</v>
      </c>
      <c r="H37" s="3"/>
      <c r="I37" s="3"/>
      <c r="J37" s="3"/>
      <c r="K37" s="3"/>
      <c r="L37" s="3"/>
      <c r="M37" s="3"/>
      <c r="N37" s="3"/>
      <c r="O37" s="4"/>
    </row>
    <row r="38" spans="1:15" x14ac:dyDescent="0.25">
      <c r="A38" s="2"/>
      <c r="B38" s="12" t="s">
        <v>36</v>
      </c>
      <c r="C38" s="3"/>
      <c r="D38" s="3"/>
      <c r="E38" s="49">
        <v>31</v>
      </c>
      <c r="F38" s="49">
        <v>12</v>
      </c>
      <c r="G38" s="49">
        <v>2024</v>
      </c>
      <c r="H38" s="3"/>
      <c r="I38" s="3"/>
      <c r="J38" s="3"/>
      <c r="K38" s="3"/>
      <c r="L38" s="3"/>
      <c r="M38" s="3"/>
      <c r="N38" s="3"/>
      <c r="O38" s="4"/>
    </row>
    <row r="39" spans="1:15" x14ac:dyDescent="0.25">
      <c r="A39" s="2"/>
      <c r="B39" s="12" t="s">
        <v>37</v>
      </c>
      <c r="C39" s="3"/>
      <c r="D39" s="3"/>
      <c r="E39" s="10"/>
      <c r="F39" s="51">
        <v>5</v>
      </c>
      <c r="G39" s="51">
        <v>2024</v>
      </c>
      <c r="H39" s="3"/>
      <c r="I39" s="3"/>
      <c r="J39" s="3"/>
      <c r="K39" s="3"/>
      <c r="L39" s="3"/>
      <c r="M39" s="3"/>
      <c r="N39" s="3"/>
      <c r="O39" s="4"/>
    </row>
    <row r="40" spans="1:15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</row>
    <row r="41" spans="1:15" ht="16.5" thickBot="1" x14ac:dyDescent="0.3">
      <c r="A41" s="2"/>
      <c r="B41" s="5" t="s">
        <v>38</v>
      </c>
      <c r="C41" s="23"/>
      <c r="D41" s="23"/>
      <c r="E41" s="23"/>
      <c r="F41" s="10"/>
      <c r="G41" s="3"/>
      <c r="H41" s="3"/>
      <c r="I41" s="3"/>
      <c r="J41" s="3"/>
      <c r="K41" s="3"/>
      <c r="L41" s="136" t="s">
        <v>39</v>
      </c>
      <c r="M41" s="136"/>
      <c r="N41" s="3"/>
      <c r="O41" s="4"/>
    </row>
    <row r="42" spans="1:15" ht="15.75" thickTop="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3"/>
      <c r="O42" s="4"/>
    </row>
    <row r="43" spans="1:15" x14ac:dyDescent="0.25">
      <c r="A43" s="24" t="s">
        <v>40</v>
      </c>
      <c r="B43" s="3" t="s">
        <v>41</v>
      </c>
      <c r="C43" s="3"/>
      <c r="D43" s="3"/>
      <c r="E43" s="3"/>
      <c r="F43" s="3"/>
      <c r="G43" s="3"/>
      <c r="H43" s="3"/>
      <c r="I43" s="3"/>
      <c r="J43" s="3"/>
      <c r="K43" s="3"/>
      <c r="M43" s="30">
        <v>112372891</v>
      </c>
      <c r="N43" s="3"/>
      <c r="O43" s="4"/>
    </row>
    <row r="44" spans="1:15" x14ac:dyDescent="0.25">
      <c r="A44" s="2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</row>
    <row r="45" spans="1:15" x14ac:dyDescent="0.25">
      <c r="A45" s="24" t="s">
        <v>42</v>
      </c>
      <c r="B45" s="3" t="s">
        <v>43</v>
      </c>
      <c r="C45" s="3"/>
      <c r="D45" s="3"/>
      <c r="E45" s="3"/>
      <c r="F45" s="3"/>
      <c r="G45" s="3"/>
      <c r="H45" s="68"/>
      <c r="I45" s="3"/>
      <c r="J45" s="3"/>
      <c r="K45" s="3"/>
      <c r="M45" s="57">
        <v>0</v>
      </c>
      <c r="N45" s="3"/>
      <c r="O45" s="4"/>
    </row>
    <row r="46" spans="1:15" x14ac:dyDescent="0.25">
      <c r="A46" s="2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</row>
    <row r="47" spans="1:15" ht="15.75" thickBot="1" x14ac:dyDescent="0.3">
      <c r="A47" s="24" t="s">
        <v>44</v>
      </c>
      <c r="B47" s="25" t="s">
        <v>45</v>
      </c>
      <c r="C47" s="26"/>
      <c r="D47" s="26"/>
      <c r="E47" s="3"/>
      <c r="F47" s="3"/>
      <c r="G47" s="3"/>
      <c r="H47" s="3"/>
      <c r="I47" s="3"/>
      <c r="J47" s="3"/>
      <c r="K47" s="3"/>
      <c r="L47" s="102"/>
      <c r="M47" s="91">
        <f>+M43+M45</f>
        <v>112372891</v>
      </c>
      <c r="N47" s="3" t="s">
        <v>46</v>
      </c>
      <c r="O47" s="4"/>
    </row>
    <row r="48" spans="1:15" x14ac:dyDescent="0.25">
      <c r="A48" s="2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"/>
    </row>
    <row r="49" spans="1:17" x14ac:dyDescent="0.25">
      <c r="A49" s="28"/>
      <c r="B49" s="29" t="s">
        <v>47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67"/>
      <c r="N49" s="55"/>
      <c r="O49" s="4"/>
      <c r="Q49" s="1"/>
    </row>
    <row r="50" spans="1:17" x14ac:dyDescent="0.25">
      <c r="A50" s="61" t="s">
        <v>48</v>
      </c>
      <c r="B50" s="9" t="s">
        <v>49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67">
        <f>+M51+M52</f>
        <v>34203106</v>
      </c>
      <c r="N50" s="18"/>
      <c r="O50" s="4"/>
    </row>
    <row r="51" spans="1:17" x14ac:dyDescent="0.25">
      <c r="A51" s="28"/>
      <c r="B51" s="10" t="s">
        <v>50</v>
      </c>
      <c r="C51" s="10"/>
      <c r="D51" s="10"/>
      <c r="E51" s="10"/>
      <c r="F51" s="10"/>
      <c r="G51" s="10"/>
      <c r="H51" s="9"/>
      <c r="I51" s="10"/>
      <c r="J51" s="10"/>
      <c r="K51" s="10"/>
      <c r="L51" s="10"/>
      <c r="M51" s="84">
        <f>+'BS GESTION CULTURAL'!J8</f>
        <v>297500</v>
      </c>
      <c r="N51" s="18"/>
      <c r="O51" s="4"/>
    </row>
    <row r="52" spans="1:17" x14ac:dyDescent="0.25">
      <c r="A52" s="28"/>
      <c r="B52" s="10" t="s">
        <v>51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84">
        <f>+'BS ADMINISTRACION'!J28</f>
        <v>33905606</v>
      </c>
      <c r="N52" s="18"/>
      <c r="O52" s="4"/>
    </row>
    <row r="53" spans="1:17" x14ac:dyDescent="0.25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0"/>
      <c r="N53" s="18"/>
      <c r="O53" s="4"/>
      <c r="Q53" s="1"/>
    </row>
    <row r="54" spans="1:17" x14ac:dyDescent="0.25">
      <c r="A54" s="61" t="s">
        <v>52</v>
      </c>
      <c r="B54" s="12" t="s">
        <v>53</v>
      </c>
      <c r="C54" s="12"/>
      <c r="D54" s="3"/>
      <c r="E54" s="3"/>
      <c r="F54" s="3"/>
      <c r="G54" s="3"/>
      <c r="H54" s="3"/>
      <c r="I54" s="3"/>
      <c r="J54" s="3"/>
      <c r="K54" s="30" t="s">
        <v>103</v>
      </c>
      <c r="L54" s="3"/>
      <c r="M54" s="68">
        <f>+M55+M56</f>
        <v>127498864</v>
      </c>
      <c r="N54" s="18"/>
      <c r="O54" s="4"/>
    </row>
    <row r="55" spans="1:17" x14ac:dyDescent="0.25">
      <c r="A55" s="28"/>
      <c r="B55" s="3" t="s">
        <v>50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0">
        <f>+'G.PERSONAL GESTION'!J62</f>
        <v>103610524</v>
      </c>
      <c r="N55" s="18"/>
      <c r="O55" s="4"/>
    </row>
    <row r="56" spans="1:17" x14ac:dyDescent="0.25">
      <c r="A56" s="28"/>
      <c r="B56" s="3" t="s">
        <v>51</v>
      </c>
      <c r="C56" s="3"/>
      <c r="D56" s="3"/>
      <c r="E56" s="3"/>
      <c r="F56" s="3"/>
      <c r="G56" s="3"/>
      <c r="H56" s="3"/>
      <c r="I56" s="3"/>
      <c r="J56" s="30"/>
      <c r="K56" s="3"/>
      <c r="L56" s="3"/>
      <c r="M56" s="30">
        <f>+'G.PERSONAL ADMINISTRACION'!I21</f>
        <v>23888340</v>
      </c>
      <c r="N56" s="18"/>
      <c r="O56" s="4"/>
    </row>
    <row r="57" spans="1:17" x14ac:dyDescent="0.25">
      <c r="A57" s="28"/>
      <c r="B57" s="3"/>
      <c r="C57" s="3"/>
      <c r="D57" s="3"/>
      <c r="E57" s="3"/>
      <c r="F57" s="3"/>
      <c r="G57" s="3"/>
      <c r="H57" s="3"/>
      <c r="I57" s="3"/>
      <c r="J57" s="30"/>
      <c r="K57" s="3"/>
      <c r="L57" s="3"/>
      <c r="M57" s="30"/>
      <c r="N57" s="18"/>
      <c r="O57" s="4"/>
    </row>
    <row r="58" spans="1:17" x14ac:dyDescent="0.25">
      <c r="A58" s="61" t="s">
        <v>54</v>
      </c>
      <c r="B58" s="12" t="s">
        <v>55</v>
      </c>
      <c r="C58" s="12"/>
      <c r="D58" s="3"/>
      <c r="E58" s="3"/>
      <c r="F58" s="3"/>
      <c r="G58" s="3"/>
      <c r="H58" s="3"/>
      <c r="I58" s="3"/>
      <c r="J58" s="30"/>
      <c r="K58" s="3"/>
      <c r="L58" s="3"/>
      <c r="M58" s="68">
        <f>+M59+M60</f>
        <v>3404005</v>
      </c>
      <c r="N58" s="18"/>
      <c r="O58" s="4"/>
    </row>
    <row r="59" spans="1:17" x14ac:dyDescent="0.25">
      <c r="A59" s="28"/>
      <c r="B59" s="3" t="s">
        <v>50</v>
      </c>
      <c r="C59" s="3"/>
      <c r="D59" s="3"/>
      <c r="E59" s="3"/>
      <c r="F59" s="3"/>
      <c r="G59" s="3"/>
      <c r="H59" s="3"/>
      <c r="I59" s="30"/>
      <c r="J59" s="3"/>
      <c r="K59" s="3"/>
      <c r="L59" s="3"/>
      <c r="M59" s="30">
        <f>+'GI CULTURAL'!J12</f>
        <v>0</v>
      </c>
      <c r="N59" s="18"/>
      <c r="O59" s="4"/>
      <c r="P59" s="1"/>
      <c r="Q59" s="1"/>
    </row>
    <row r="60" spans="1:17" x14ac:dyDescent="0.25">
      <c r="A60" s="28"/>
      <c r="B60" s="3" t="s">
        <v>51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0">
        <f>+'GI ADMINISTRACION'!J13</f>
        <v>3404005</v>
      </c>
      <c r="N60" s="18"/>
      <c r="O60" s="4"/>
    </row>
    <row r="61" spans="1:17" ht="15.75" thickBot="1" x14ac:dyDescent="0.3">
      <c r="A61" s="24" t="s">
        <v>56</v>
      </c>
      <c r="B61" s="25" t="s">
        <v>57</v>
      </c>
      <c r="C61" s="26"/>
      <c r="D61" s="26"/>
      <c r="E61" s="3"/>
      <c r="F61" s="3"/>
      <c r="G61" s="3"/>
      <c r="H61" s="3"/>
      <c r="I61" s="3"/>
      <c r="J61" s="3"/>
      <c r="K61" s="3"/>
      <c r="L61" s="21"/>
      <c r="M61" s="27">
        <f>+M58+M54+M50</f>
        <v>165105975</v>
      </c>
      <c r="N61" s="18" t="s">
        <v>58</v>
      </c>
      <c r="O61" s="4"/>
    </row>
    <row r="62" spans="1:17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</row>
    <row r="63" spans="1:17" ht="15.75" thickBot="1" x14ac:dyDescent="0.3">
      <c r="A63" s="24" t="s">
        <v>59</v>
      </c>
      <c r="B63" s="12" t="s">
        <v>60</v>
      </c>
      <c r="C63" s="3"/>
      <c r="D63" s="3"/>
      <c r="E63" s="3"/>
      <c r="F63" s="3"/>
      <c r="G63" s="3"/>
      <c r="H63" s="3"/>
      <c r="I63" s="3"/>
      <c r="J63" s="3"/>
      <c r="K63" s="3"/>
      <c r="L63" s="31"/>
      <c r="M63" s="32">
        <f>+M47-M61</f>
        <v>-52733084</v>
      </c>
      <c r="N63" s="3" t="s">
        <v>61</v>
      </c>
      <c r="O63" s="4"/>
      <c r="Q63" s="1"/>
    </row>
    <row r="64" spans="1:17" ht="15.75" thickTop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</row>
    <row r="65" spans="1:15" ht="15.75" thickBot="1" x14ac:dyDescent="0.3">
      <c r="A65" s="3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34"/>
    </row>
    <row r="66" spans="1:15" ht="15.75" thickTop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</row>
    <row r="67" spans="1:15" ht="16.5" thickBot="1" x14ac:dyDescent="0.3">
      <c r="A67" s="2"/>
      <c r="B67" s="5" t="s">
        <v>62</v>
      </c>
      <c r="C67" s="6"/>
      <c r="D67" s="6"/>
      <c r="E67" s="6"/>
      <c r="F67" s="6"/>
      <c r="G67" s="6"/>
      <c r="H67" s="3"/>
      <c r="I67" s="3"/>
      <c r="J67" s="3"/>
      <c r="K67" s="3"/>
      <c r="L67" s="3"/>
      <c r="M67" s="3"/>
      <c r="N67" s="3"/>
      <c r="O67" s="4"/>
    </row>
    <row r="68" spans="1:15" ht="16.5" thickTop="1" x14ac:dyDescent="0.25">
      <c r="A68" s="2"/>
      <c r="B68" s="3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</row>
    <row r="69" spans="1:15" x14ac:dyDescent="0.25">
      <c r="A69" s="2"/>
      <c r="B69" s="3" t="s">
        <v>63</v>
      </c>
      <c r="C69" s="3"/>
      <c r="D69" s="3" t="s">
        <v>64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</row>
    <row r="70" spans="1:15" x14ac:dyDescent="0.25">
      <c r="A70" s="2"/>
      <c r="B70" s="3" t="s">
        <v>65</v>
      </c>
      <c r="C70" s="3"/>
      <c r="D70" s="3" t="s">
        <v>66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</row>
    <row r="71" spans="1:15" x14ac:dyDescent="0.25">
      <c r="A71" s="2"/>
      <c r="B71" s="3" t="s">
        <v>67</v>
      </c>
      <c r="C71" s="3"/>
      <c r="D71" s="3" t="s">
        <v>68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</row>
    <row r="72" spans="1:15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</row>
    <row r="73" spans="1:15" x14ac:dyDescent="0.25">
      <c r="A73" s="2"/>
      <c r="B73" s="3" t="s">
        <v>69</v>
      </c>
      <c r="C73" s="3"/>
      <c r="D73" s="3" t="s">
        <v>70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</row>
    <row r="74" spans="1:15" x14ac:dyDescent="0.25">
      <c r="A74" s="2"/>
      <c r="B74" s="3" t="s">
        <v>65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"/>
    </row>
    <row r="75" spans="1:15" x14ac:dyDescent="0.25">
      <c r="A75" s="2"/>
      <c r="B75" s="3" t="s">
        <v>67</v>
      </c>
      <c r="C75" s="3"/>
      <c r="D75" s="3" t="s">
        <v>71</v>
      </c>
      <c r="E75" s="3"/>
      <c r="F75" s="3"/>
      <c r="G75" s="3"/>
      <c r="H75" s="3"/>
      <c r="I75" s="19"/>
      <c r="J75" s="54" t="s">
        <v>190</v>
      </c>
      <c r="K75" s="19"/>
      <c r="L75" s="19"/>
      <c r="M75" s="19"/>
      <c r="N75" s="19"/>
      <c r="O75" s="4"/>
    </row>
    <row r="76" spans="1:15" x14ac:dyDescent="0.25">
      <c r="A76" s="2"/>
      <c r="B76" s="3"/>
      <c r="C76" s="3"/>
      <c r="D76" s="3"/>
      <c r="E76" s="3"/>
      <c r="F76" s="3"/>
      <c r="G76" s="3"/>
      <c r="H76" s="3"/>
      <c r="I76" s="12"/>
      <c r="J76" s="12"/>
      <c r="K76" s="17" t="s">
        <v>191</v>
      </c>
      <c r="L76" s="12"/>
      <c r="M76" s="12"/>
      <c r="N76" s="12"/>
      <c r="O76" s="4"/>
    </row>
    <row r="77" spans="1:15" ht="15.75" thickBot="1" x14ac:dyDescent="0.3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8"/>
    </row>
    <row r="78" spans="1:15" x14ac:dyDescent="0.25">
      <c r="A78" s="3"/>
      <c r="B78" s="3" t="s">
        <v>72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137" t="s">
        <v>73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</row>
    <row r="80" spans="1:15" x14ac:dyDescent="0.25">
      <c r="A80" s="3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B83" s="47"/>
    </row>
    <row r="84" spans="1:15" x14ac:dyDescent="0.25">
      <c r="B84" s="48"/>
    </row>
    <row r="85" spans="1:15" x14ac:dyDescent="0.25">
      <c r="B85" s="48"/>
    </row>
    <row r="87" spans="1:15" ht="15.75" x14ac:dyDescent="0.25">
      <c r="E87" s="58"/>
    </row>
    <row r="89" spans="1:15" ht="15.75" x14ac:dyDescent="0.25">
      <c r="E89" s="59"/>
    </row>
    <row r="91" spans="1:15" ht="15.75" x14ac:dyDescent="0.25">
      <c r="E91" s="59"/>
    </row>
    <row r="93" spans="1:15" ht="15.75" x14ac:dyDescent="0.25">
      <c r="E93" s="58"/>
    </row>
    <row r="95" spans="1:15" ht="15.75" x14ac:dyDescent="0.25">
      <c r="E95" s="60"/>
    </row>
    <row r="97" spans="5:5" ht="15.75" x14ac:dyDescent="0.25">
      <c r="E97" s="60"/>
    </row>
    <row r="99" spans="5:5" ht="15.75" x14ac:dyDescent="0.25">
      <c r="E99" s="58"/>
    </row>
    <row r="101" spans="5:5" ht="15.75" x14ac:dyDescent="0.25">
      <c r="E101" s="60"/>
    </row>
    <row r="103" spans="5:5" ht="15.75" x14ac:dyDescent="0.25">
      <c r="E103" s="60"/>
    </row>
  </sheetData>
  <mergeCells count="8">
    <mergeCell ref="L16:M16"/>
    <mergeCell ref="L41:M41"/>
    <mergeCell ref="B79:O80"/>
    <mergeCell ref="B5:M5"/>
    <mergeCell ref="L8:M8"/>
    <mergeCell ref="F10:M10"/>
    <mergeCell ref="K14:M14"/>
    <mergeCell ref="L15:M15"/>
  </mergeCells>
  <pageMargins left="0.59055118110236227" right="0.19685039370078741" top="0.39370078740157483" bottom="0" header="0" footer="0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7"/>
  <sheetViews>
    <sheetView topLeftCell="B23" zoomScale="91" zoomScaleNormal="91" workbookViewId="0">
      <selection activeCell="B8" sqref="B8:B61"/>
    </sheetView>
  </sheetViews>
  <sheetFormatPr baseColWidth="10" defaultColWidth="13" defaultRowHeight="16.5" x14ac:dyDescent="0.3"/>
  <cols>
    <col min="1" max="1" width="2.5703125" style="69" customWidth="1"/>
    <col min="2" max="2" width="10.85546875" style="69" customWidth="1"/>
    <col min="3" max="3" width="6.28515625" style="69" customWidth="1"/>
    <col min="4" max="4" width="10.28515625" style="69" customWidth="1"/>
    <col min="5" max="5" width="7.28515625" style="76" customWidth="1"/>
    <col min="6" max="6" width="25.5703125" style="69" customWidth="1"/>
    <col min="7" max="7" width="46.85546875" style="69" customWidth="1"/>
    <col min="8" max="8" width="40.5703125" style="69" customWidth="1"/>
    <col min="9" max="9" width="26.42578125" style="69" customWidth="1"/>
    <col min="10" max="10" width="15.28515625" style="77" customWidth="1"/>
    <col min="11" max="11" width="127.42578125" style="69" bestFit="1" customWidth="1"/>
    <col min="12" max="14" width="13" style="69"/>
    <col min="15" max="15" width="14.28515625" style="69" customWidth="1"/>
    <col min="16" max="16384" width="13" style="69"/>
  </cols>
  <sheetData>
    <row r="2" spans="2:10" x14ac:dyDescent="0.3">
      <c r="C2" s="153" t="s">
        <v>74</v>
      </c>
      <c r="D2" s="154"/>
      <c r="E2" s="154"/>
      <c r="F2" s="154"/>
      <c r="G2" s="154"/>
      <c r="H2" s="154"/>
      <c r="I2" s="154"/>
      <c r="J2" s="155"/>
    </row>
    <row r="3" spans="2:10" ht="15" customHeight="1" x14ac:dyDescent="0.3">
      <c r="C3" s="156" t="s">
        <v>75</v>
      </c>
      <c r="D3" s="157"/>
      <c r="E3" s="157"/>
      <c r="F3" s="157"/>
      <c r="G3" s="157"/>
      <c r="H3" s="157"/>
      <c r="I3" s="157"/>
      <c r="J3" s="158"/>
    </row>
    <row r="5" spans="2:10" ht="33.75" customHeight="1" x14ac:dyDescent="0.3">
      <c r="B5" s="159" t="s">
        <v>76</v>
      </c>
      <c r="C5" s="160" t="s">
        <v>77</v>
      </c>
      <c r="D5" s="160"/>
      <c r="E5" s="160" t="s">
        <v>78</v>
      </c>
      <c r="F5" s="160"/>
      <c r="G5" s="160"/>
      <c r="H5" s="160" t="s">
        <v>79</v>
      </c>
      <c r="I5" s="160" t="s">
        <v>80</v>
      </c>
      <c r="J5" s="161" t="s">
        <v>81</v>
      </c>
    </row>
    <row r="6" spans="2:10" ht="33" x14ac:dyDescent="0.3">
      <c r="B6" s="159"/>
      <c r="C6" s="78" t="s">
        <v>23</v>
      </c>
      <c r="D6" s="78" t="s">
        <v>82</v>
      </c>
      <c r="E6" s="78" t="s">
        <v>23</v>
      </c>
      <c r="F6" s="78" t="s">
        <v>83</v>
      </c>
      <c r="G6" s="78" t="s">
        <v>84</v>
      </c>
      <c r="H6" s="160"/>
      <c r="I6" s="160"/>
      <c r="J6" s="161"/>
    </row>
    <row r="7" spans="2:10" ht="13.9" customHeight="1" x14ac:dyDescent="0.3">
      <c r="B7" s="70">
        <v>1</v>
      </c>
      <c r="C7" s="70"/>
      <c r="D7" s="71">
        <v>45443</v>
      </c>
      <c r="E7" s="72" t="s">
        <v>85</v>
      </c>
      <c r="F7" s="73" t="s">
        <v>86</v>
      </c>
      <c r="G7" s="94" t="s">
        <v>127</v>
      </c>
      <c r="H7" s="73" t="s">
        <v>211</v>
      </c>
      <c r="I7" s="73" t="s">
        <v>87</v>
      </c>
      <c r="J7" s="95">
        <v>177218</v>
      </c>
    </row>
    <row r="8" spans="2:10" ht="13.9" customHeight="1" x14ac:dyDescent="0.3">
      <c r="B8" s="70">
        <f>+B7+1</f>
        <v>2</v>
      </c>
      <c r="C8" s="70"/>
      <c r="D8" s="71">
        <v>45443</v>
      </c>
      <c r="E8" s="72" t="s">
        <v>85</v>
      </c>
      <c r="F8" s="73" t="s">
        <v>86</v>
      </c>
      <c r="G8" s="94" t="s">
        <v>128</v>
      </c>
      <c r="H8" s="73" t="s">
        <v>211</v>
      </c>
      <c r="I8" s="73" t="s">
        <v>87</v>
      </c>
      <c r="J8" s="95">
        <v>1621594</v>
      </c>
    </row>
    <row r="9" spans="2:10" ht="13.9" customHeight="1" x14ac:dyDescent="0.3">
      <c r="B9" s="70">
        <f t="shared" ref="B9:B61" si="0">+B8+1</f>
        <v>3</v>
      </c>
      <c r="C9" s="70"/>
      <c r="D9" s="71">
        <v>45443</v>
      </c>
      <c r="E9" s="72" t="s">
        <v>85</v>
      </c>
      <c r="F9" s="73" t="s">
        <v>86</v>
      </c>
      <c r="G9" s="94" t="s">
        <v>129</v>
      </c>
      <c r="H9" s="73" t="s">
        <v>211</v>
      </c>
      <c r="I9" s="73" t="s">
        <v>87</v>
      </c>
      <c r="J9" s="95">
        <v>1972158</v>
      </c>
    </row>
    <row r="10" spans="2:10" ht="13.9" customHeight="1" x14ac:dyDescent="0.3">
      <c r="B10" s="70">
        <f t="shared" si="0"/>
        <v>4</v>
      </c>
      <c r="C10" s="70"/>
      <c r="D10" s="71">
        <v>45443</v>
      </c>
      <c r="E10" s="72" t="s">
        <v>85</v>
      </c>
      <c r="F10" s="73" t="s">
        <v>86</v>
      </c>
      <c r="G10" s="94" t="s">
        <v>130</v>
      </c>
      <c r="H10" s="73" t="s">
        <v>211</v>
      </c>
      <c r="I10" s="73" t="s">
        <v>87</v>
      </c>
      <c r="J10" s="95">
        <v>1087957</v>
      </c>
    </row>
    <row r="11" spans="2:10" ht="13.9" customHeight="1" x14ac:dyDescent="0.3">
      <c r="B11" s="70">
        <f t="shared" si="0"/>
        <v>5</v>
      </c>
      <c r="C11" s="70"/>
      <c r="D11" s="71">
        <v>45443</v>
      </c>
      <c r="E11" s="72" t="s">
        <v>85</v>
      </c>
      <c r="F11" s="73" t="s">
        <v>86</v>
      </c>
      <c r="G11" s="94" t="s">
        <v>131</v>
      </c>
      <c r="H11" s="73" t="s">
        <v>211</v>
      </c>
      <c r="I11" s="73" t="s">
        <v>87</v>
      </c>
      <c r="J11" s="95">
        <v>2296196</v>
      </c>
    </row>
    <row r="12" spans="2:10" ht="13.9" customHeight="1" x14ac:dyDescent="0.3">
      <c r="B12" s="70">
        <f t="shared" si="0"/>
        <v>6</v>
      </c>
      <c r="C12" s="70"/>
      <c r="D12" s="71">
        <v>45443</v>
      </c>
      <c r="E12" s="72" t="s">
        <v>85</v>
      </c>
      <c r="F12" s="73" t="s">
        <v>86</v>
      </c>
      <c r="G12" s="94" t="s">
        <v>132</v>
      </c>
      <c r="H12" s="73" t="s">
        <v>211</v>
      </c>
      <c r="I12" s="73" t="s">
        <v>87</v>
      </c>
      <c r="J12" s="95">
        <v>1747311</v>
      </c>
    </row>
    <row r="13" spans="2:10" ht="13.9" customHeight="1" x14ac:dyDescent="0.3">
      <c r="B13" s="70">
        <f t="shared" si="0"/>
        <v>7</v>
      </c>
      <c r="C13" s="70"/>
      <c r="D13" s="71">
        <v>45443</v>
      </c>
      <c r="E13" s="72" t="s">
        <v>85</v>
      </c>
      <c r="F13" s="73" t="s">
        <v>86</v>
      </c>
      <c r="G13" s="94" t="s">
        <v>133</v>
      </c>
      <c r="H13" s="73" t="s">
        <v>211</v>
      </c>
      <c r="I13" s="73" t="s">
        <v>87</v>
      </c>
      <c r="J13" s="95">
        <v>1562076</v>
      </c>
    </row>
    <row r="14" spans="2:10" ht="13.9" customHeight="1" x14ac:dyDescent="0.3">
      <c r="B14" s="70">
        <f t="shared" si="0"/>
        <v>8</v>
      </c>
      <c r="C14" s="70"/>
      <c r="D14" s="71">
        <v>45443</v>
      </c>
      <c r="E14" s="72" t="s">
        <v>85</v>
      </c>
      <c r="F14" s="73" t="s">
        <v>86</v>
      </c>
      <c r="G14" s="94" t="s">
        <v>134</v>
      </c>
      <c r="H14" s="73" t="s">
        <v>211</v>
      </c>
      <c r="I14" s="73" t="s">
        <v>87</v>
      </c>
      <c r="J14" s="95">
        <v>742836</v>
      </c>
    </row>
    <row r="15" spans="2:10" ht="13.9" customHeight="1" x14ac:dyDescent="0.3">
      <c r="B15" s="70">
        <f t="shared" si="0"/>
        <v>9</v>
      </c>
      <c r="C15" s="70"/>
      <c r="D15" s="71">
        <v>45443</v>
      </c>
      <c r="E15" s="72" t="s">
        <v>85</v>
      </c>
      <c r="F15" s="73" t="s">
        <v>86</v>
      </c>
      <c r="G15" s="94" t="s">
        <v>135</v>
      </c>
      <c r="H15" s="73" t="s">
        <v>211</v>
      </c>
      <c r="I15" s="73" t="s">
        <v>87</v>
      </c>
      <c r="J15" s="95">
        <v>1175434</v>
      </c>
    </row>
    <row r="16" spans="2:10" ht="13.9" customHeight="1" x14ac:dyDescent="0.3">
      <c r="B16" s="70">
        <f t="shared" si="0"/>
        <v>10</v>
      </c>
      <c r="C16" s="70"/>
      <c r="D16" s="71">
        <v>45443</v>
      </c>
      <c r="E16" s="72" t="s">
        <v>85</v>
      </c>
      <c r="F16" s="73" t="s">
        <v>86</v>
      </c>
      <c r="G16" s="94" t="s">
        <v>136</v>
      </c>
      <c r="H16" s="73" t="s">
        <v>211</v>
      </c>
      <c r="I16" s="73" t="s">
        <v>87</v>
      </c>
      <c r="J16" s="95">
        <v>1683432</v>
      </c>
    </row>
    <row r="17" spans="2:10" ht="13.9" customHeight="1" x14ac:dyDescent="0.3">
      <c r="B17" s="70">
        <f t="shared" si="0"/>
        <v>11</v>
      </c>
      <c r="C17" s="70"/>
      <c r="D17" s="71">
        <v>45443</v>
      </c>
      <c r="E17" s="72" t="s">
        <v>85</v>
      </c>
      <c r="F17" s="73" t="s">
        <v>86</v>
      </c>
      <c r="G17" s="94" t="s">
        <v>137</v>
      </c>
      <c r="H17" s="73" t="s">
        <v>211</v>
      </c>
      <c r="I17" s="73" t="s">
        <v>87</v>
      </c>
      <c r="J17" s="95">
        <v>938769</v>
      </c>
    </row>
    <row r="18" spans="2:10" ht="13.9" customHeight="1" x14ac:dyDescent="0.3">
      <c r="B18" s="70">
        <f t="shared" si="0"/>
        <v>12</v>
      </c>
      <c r="C18" s="70"/>
      <c r="D18" s="71">
        <v>45443</v>
      </c>
      <c r="E18" s="72" t="s">
        <v>85</v>
      </c>
      <c r="F18" s="73" t="s">
        <v>86</v>
      </c>
      <c r="G18" s="94" t="s">
        <v>138</v>
      </c>
      <c r="H18" s="73" t="s">
        <v>211</v>
      </c>
      <c r="I18" s="73" t="s">
        <v>87</v>
      </c>
      <c r="J18" s="95">
        <v>1261188</v>
      </c>
    </row>
    <row r="19" spans="2:10" ht="13.9" customHeight="1" x14ac:dyDescent="0.3">
      <c r="B19" s="70">
        <f t="shared" si="0"/>
        <v>13</v>
      </c>
      <c r="C19" s="70"/>
      <c r="D19" s="71">
        <v>45443</v>
      </c>
      <c r="E19" s="72" t="s">
        <v>85</v>
      </c>
      <c r="F19" s="73" t="s">
        <v>86</v>
      </c>
      <c r="G19" s="94" t="s">
        <v>139</v>
      </c>
      <c r="H19" s="73" t="s">
        <v>211</v>
      </c>
      <c r="I19" s="73" t="s">
        <v>87</v>
      </c>
      <c r="J19" s="95">
        <v>714563</v>
      </c>
    </row>
    <row r="20" spans="2:10" ht="13.9" customHeight="1" x14ac:dyDescent="0.3">
      <c r="B20" s="70">
        <f t="shared" si="0"/>
        <v>14</v>
      </c>
      <c r="C20" s="70"/>
      <c r="D20" s="71">
        <v>45443</v>
      </c>
      <c r="E20" s="72" t="s">
        <v>85</v>
      </c>
      <c r="F20" s="73" t="s">
        <v>86</v>
      </c>
      <c r="G20" s="94" t="s">
        <v>140</v>
      </c>
      <c r="H20" s="73" t="s">
        <v>211</v>
      </c>
      <c r="I20" s="73" t="s">
        <v>87</v>
      </c>
      <c r="J20" s="95">
        <v>52947</v>
      </c>
    </row>
    <row r="21" spans="2:10" ht="13.9" customHeight="1" x14ac:dyDescent="0.3">
      <c r="B21" s="70">
        <f t="shared" si="0"/>
        <v>15</v>
      </c>
      <c r="C21" s="70"/>
      <c r="D21" s="71">
        <v>45443</v>
      </c>
      <c r="E21" s="72" t="s">
        <v>85</v>
      </c>
      <c r="F21" s="73" t="s">
        <v>86</v>
      </c>
      <c r="G21" s="94" t="s">
        <v>142</v>
      </c>
      <c r="H21" s="73" t="s">
        <v>211</v>
      </c>
      <c r="I21" s="73" t="s">
        <v>87</v>
      </c>
      <c r="J21" s="95">
        <v>1695668</v>
      </c>
    </row>
    <row r="22" spans="2:10" ht="13.9" customHeight="1" x14ac:dyDescent="0.3">
      <c r="B22" s="70">
        <f t="shared" si="0"/>
        <v>16</v>
      </c>
      <c r="C22" s="70"/>
      <c r="D22" s="71">
        <v>45443</v>
      </c>
      <c r="E22" s="72" t="s">
        <v>85</v>
      </c>
      <c r="F22" s="73" t="s">
        <v>86</v>
      </c>
      <c r="G22" s="94" t="s">
        <v>143</v>
      </c>
      <c r="H22" s="73" t="s">
        <v>211</v>
      </c>
      <c r="I22" s="73" t="s">
        <v>87</v>
      </c>
      <c r="J22" s="95">
        <v>2363590</v>
      </c>
    </row>
    <row r="23" spans="2:10" ht="13.9" customHeight="1" x14ac:dyDescent="0.3">
      <c r="B23" s="70">
        <f t="shared" si="0"/>
        <v>17</v>
      </c>
      <c r="C23" s="70"/>
      <c r="D23" s="71">
        <v>45443</v>
      </c>
      <c r="E23" s="72" t="s">
        <v>85</v>
      </c>
      <c r="F23" s="73" t="s">
        <v>86</v>
      </c>
      <c r="G23" s="94" t="s">
        <v>144</v>
      </c>
      <c r="H23" s="73" t="s">
        <v>211</v>
      </c>
      <c r="I23" s="73" t="s">
        <v>87</v>
      </c>
      <c r="J23" s="95">
        <v>1342842</v>
      </c>
    </row>
    <row r="24" spans="2:10" ht="13.9" customHeight="1" x14ac:dyDescent="0.3">
      <c r="B24" s="70">
        <f t="shared" si="0"/>
        <v>18</v>
      </c>
      <c r="C24" s="70"/>
      <c r="D24" s="71">
        <v>45443</v>
      </c>
      <c r="E24" s="72" t="s">
        <v>85</v>
      </c>
      <c r="F24" s="73" t="s">
        <v>86</v>
      </c>
      <c r="G24" s="94" t="s">
        <v>145</v>
      </c>
      <c r="H24" s="73" t="s">
        <v>211</v>
      </c>
      <c r="I24" s="73" t="s">
        <v>87</v>
      </c>
      <c r="J24" s="95">
        <v>1213601</v>
      </c>
    </row>
    <row r="25" spans="2:10" ht="13.9" customHeight="1" x14ac:dyDescent="0.3">
      <c r="B25" s="70">
        <f t="shared" si="0"/>
        <v>19</v>
      </c>
      <c r="C25" s="70"/>
      <c r="D25" s="71">
        <v>45443</v>
      </c>
      <c r="E25" s="72" t="s">
        <v>85</v>
      </c>
      <c r="F25" s="73" t="s">
        <v>86</v>
      </c>
      <c r="G25" s="94" t="s">
        <v>212</v>
      </c>
      <c r="H25" s="73" t="s">
        <v>211</v>
      </c>
      <c r="I25" s="73" t="s">
        <v>87</v>
      </c>
      <c r="J25" s="95">
        <v>1269552</v>
      </c>
    </row>
    <row r="26" spans="2:10" ht="13.9" customHeight="1" x14ac:dyDescent="0.3">
      <c r="B26" s="70">
        <f t="shared" si="0"/>
        <v>20</v>
      </c>
      <c r="C26" s="70"/>
      <c r="D26" s="71">
        <v>45443</v>
      </c>
      <c r="E26" s="72" t="s">
        <v>85</v>
      </c>
      <c r="F26" s="73" t="s">
        <v>86</v>
      </c>
      <c r="G26" s="94" t="s">
        <v>181</v>
      </c>
      <c r="H26" s="73" t="s">
        <v>211</v>
      </c>
      <c r="I26" s="73" t="s">
        <v>87</v>
      </c>
      <c r="J26" s="95">
        <v>993408</v>
      </c>
    </row>
    <row r="27" spans="2:10" ht="13.9" customHeight="1" x14ac:dyDescent="0.3">
      <c r="B27" s="70">
        <f t="shared" si="0"/>
        <v>21</v>
      </c>
      <c r="C27" s="70"/>
      <c r="D27" s="71">
        <v>45443</v>
      </c>
      <c r="E27" s="72" t="s">
        <v>85</v>
      </c>
      <c r="F27" s="73" t="s">
        <v>86</v>
      </c>
      <c r="G27" s="94" t="s">
        <v>146</v>
      </c>
      <c r="H27" s="73" t="s">
        <v>211</v>
      </c>
      <c r="I27" s="73" t="s">
        <v>87</v>
      </c>
      <c r="J27" s="95">
        <v>1070571</v>
      </c>
    </row>
    <row r="28" spans="2:10" ht="13.9" customHeight="1" x14ac:dyDescent="0.3">
      <c r="B28" s="70">
        <f t="shared" si="0"/>
        <v>22</v>
      </c>
      <c r="C28" s="70"/>
      <c r="D28" s="71">
        <v>45443</v>
      </c>
      <c r="E28" s="72" t="s">
        <v>85</v>
      </c>
      <c r="F28" s="73" t="s">
        <v>86</v>
      </c>
      <c r="G28" s="94" t="s">
        <v>177</v>
      </c>
      <c r="H28" s="73" t="s">
        <v>211</v>
      </c>
      <c r="I28" s="73" t="s">
        <v>87</v>
      </c>
      <c r="J28" s="95">
        <v>240131</v>
      </c>
    </row>
    <row r="29" spans="2:10" ht="13.9" customHeight="1" x14ac:dyDescent="0.3">
      <c r="B29" s="70">
        <f t="shared" si="0"/>
        <v>23</v>
      </c>
      <c r="C29" s="70"/>
      <c r="D29" s="71">
        <v>45443</v>
      </c>
      <c r="E29" s="72" t="s">
        <v>85</v>
      </c>
      <c r="F29" s="73" t="s">
        <v>86</v>
      </c>
      <c r="G29" s="94" t="s">
        <v>147</v>
      </c>
      <c r="H29" s="73" t="s">
        <v>211</v>
      </c>
      <c r="I29" s="73" t="s">
        <v>87</v>
      </c>
      <c r="J29" s="95">
        <v>227158</v>
      </c>
    </row>
    <row r="30" spans="2:10" ht="13.9" customHeight="1" x14ac:dyDescent="0.3">
      <c r="B30" s="70">
        <f t="shared" si="0"/>
        <v>24</v>
      </c>
      <c r="C30" s="70"/>
      <c r="D30" s="71">
        <v>45443</v>
      </c>
      <c r="E30" s="72" t="s">
        <v>85</v>
      </c>
      <c r="F30" s="73" t="s">
        <v>86</v>
      </c>
      <c r="G30" s="94" t="s">
        <v>148</v>
      </c>
      <c r="H30" s="73" t="s">
        <v>211</v>
      </c>
      <c r="I30" s="73" t="s">
        <v>87</v>
      </c>
      <c r="J30" s="95">
        <v>1366217</v>
      </c>
    </row>
    <row r="31" spans="2:10" ht="13.9" customHeight="1" x14ac:dyDescent="0.3">
      <c r="B31" s="70">
        <f t="shared" si="0"/>
        <v>25</v>
      </c>
      <c r="C31" s="70"/>
      <c r="D31" s="71">
        <v>45443</v>
      </c>
      <c r="E31" s="72" t="s">
        <v>85</v>
      </c>
      <c r="F31" s="73" t="s">
        <v>86</v>
      </c>
      <c r="G31" s="94" t="s">
        <v>149</v>
      </c>
      <c r="H31" s="73" t="s">
        <v>211</v>
      </c>
      <c r="I31" s="73" t="s">
        <v>87</v>
      </c>
      <c r="J31" s="95">
        <v>544074</v>
      </c>
    </row>
    <row r="32" spans="2:10" ht="13.9" customHeight="1" x14ac:dyDescent="0.3">
      <c r="B32" s="70">
        <f t="shared" si="0"/>
        <v>26</v>
      </c>
      <c r="C32" s="70"/>
      <c r="D32" s="71">
        <v>45443</v>
      </c>
      <c r="E32" s="72" t="s">
        <v>85</v>
      </c>
      <c r="F32" s="73" t="s">
        <v>86</v>
      </c>
      <c r="G32" s="94" t="s">
        <v>150</v>
      </c>
      <c r="H32" s="73" t="s">
        <v>211</v>
      </c>
      <c r="I32" s="73" t="s">
        <v>87</v>
      </c>
      <c r="J32" s="95">
        <v>990203</v>
      </c>
    </row>
    <row r="33" spans="2:10" ht="13.9" customHeight="1" x14ac:dyDescent="0.3">
      <c r="B33" s="70">
        <f t="shared" si="0"/>
        <v>27</v>
      </c>
      <c r="C33" s="70"/>
      <c r="D33" s="71">
        <v>45443</v>
      </c>
      <c r="E33" s="72" t="s">
        <v>85</v>
      </c>
      <c r="F33" s="73" t="s">
        <v>86</v>
      </c>
      <c r="G33" s="94" t="s">
        <v>151</v>
      </c>
      <c r="H33" s="73" t="s">
        <v>211</v>
      </c>
      <c r="I33" s="73" t="s">
        <v>87</v>
      </c>
      <c r="J33" s="95">
        <v>768094</v>
      </c>
    </row>
    <row r="34" spans="2:10" ht="13.9" customHeight="1" x14ac:dyDescent="0.3">
      <c r="B34" s="70">
        <f t="shared" si="0"/>
        <v>28</v>
      </c>
      <c r="C34" s="70"/>
      <c r="D34" s="71">
        <v>45443</v>
      </c>
      <c r="E34" s="72" t="s">
        <v>85</v>
      </c>
      <c r="F34" s="73" t="s">
        <v>86</v>
      </c>
      <c r="G34" s="94" t="s">
        <v>152</v>
      </c>
      <c r="H34" s="73" t="s">
        <v>211</v>
      </c>
      <c r="I34" s="73" t="s">
        <v>87</v>
      </c>
      <c r="J34" s="95">
        <v>460300</v>
      </c>
    </row>
    <row r="35" spans="2:10" ht="13.9" customHeight="1" x14ac:dyDescent="0.3">
      <c r="B35" s="70">
        <f t="shared" si="0"/>
        <v>29</v>
      </c>
      <c r="C35" s="70"/>
      <c r="D35" s="71">
        <v>45443</v>
      </c>
      <c r="E35" s="72" t="s">
        <v>85</v>
      </c>
      <c r="F35" s="73" t="s">
        <v>86</v>
      </c>
      <c r="G35" s="94" t="s">
        <v>153</v>
      </c>
      <c r="H35" s="73" t="s">
        <v>211</v>
      </c>
      <c r="I35" s="73" t="s">
        <v>87</v>
      </c>
      <c r="J35" s="95">
        <v>1132295</v>
      </c>
    </row>
    <row r="36" spans="2:10" ht="13.9" customHeight="1" x14ac:dyDescent="0.3">
      <c r="B36" s="70">
        <f t="shared" si="0"/>
        <v>30</v>
      </c>
      <c r="C36" s="70"/>
      <c r="D36" s="71">
        <v>45443</v>
      </c>
      <c r="E36" s="72" t="s">
        <v>85</v>
      </c>
      <c r="F36" s="73" t="s">
        <v>86</v>
      </c>
      <c r="G36" s="94" t="s">
        <v>154</v>
      </c>
      <c r="H36" s="73" t="s">
        <v>211</v>
      </c>
      <c r="I36" s="73" t="s">
        <v>87</v>
      </c>
      <c r="J36" s="95">
        <v>690077</v>
      </c>
    </row>
    <row r="37" spans="2:10" ht="13.9" customHeight="1" x14ac:dyDescent="0.3">
      <c r="B37" s="70">
        <f t="shared" si="0"/>
        <v>31</v>
      </c>
      <c r="C37" s="70"/>
      <c r="D37" s="71">
        <v>45443</v>
      </c>
      <c r="E37" s="72" t="s">
        <v>85</v>
      </c>
      <c r="F37" s="73" t="s">
        <v>86</v>
      </c>
      <c r="G37" s="94" t="s">
        <v>155</v>
      </c>
      <c r="H37" s="73" t="s">
        <v>211</v>
      </c>
      <c r="I37" s="73" t="s">
        <v>87</v>
      </c>
      <c r="J37" s="95">
        <v>924698</v>
      </c>
    </row>
    <row r="38" spans="2:10" ht="13.9" customHeight="1" x14ac:dyDescent="0.3">
      <c r="B38" s="70">
        <f t="shared" si="0"/>
        <v>32</v>
      </c>
      <c r="C38" s="70"/>
      <c r="D38" s="71">
        <v>45443</v>
      </c>
      <c r="E38" s="72" t="s">
        <v>85</v>
      </c>
      <c r="F38" s="73" t="s">
        <v>86</v>
      </c>
      <c r="G38" s="94" t="s">
        <v>156</v>
      </c>
      <c r="H38" s="73" t="s">
        <v>211</v>
      </c>
      <c r="I38" s="73" t="s">
        <v>87</v>
      </c>
      <c r="J38" s="95">
        <v>1044377</v>
      </c>
    </row>
    <row r="39" spans="2:10" ht="13.9" customHeight="1" x14ac:dyDescent="0.3">
      <c r="B39" s="70">
        <f t="shared" si="0"/>
        <v>33</v>
      </c>
      <c r="C39" s="70"/>
      <c r="D39" s="71">
        <v>45443</v>
      </c>
      <c r="E39" s="72" t="s">
        <v>85</v>
      </c>
      <c r="F39" s="73" t="s">
        <v>86</v>
      </c>
      <c r="G39" s="94" t="s">
        <v>157</v>
      </c>
      <c r="H39" s="73" t="s">
        <v>211</v>
      </c>
      <c r="I39" s="73" t="s">
        <v>87</v>
      </c>
      <c r="J39" s="95">
        <v>1188012</v>
      </c>
    </row>
    <row r="40" spans="2:10" ht="13.9" customHeight="1" x14ac:dyDescent="0.3">
      <c r="B40" s="70">
        <f t="shared" si="0"/>
        <v>34</v>
      </c>
      <c r="C40" s="70"/>
      <c r="D40" s="71">
        <v>45443</v>
      </c>
      <c r="E40" s="72" t="s">
        <v>85</v>
      </c>
      <c r="F40" s="73" t="s">
        <v>86</v>
      </c>
      <c r="G40" s="94" t="s">
        <v>158</v>
      </c>
      <c r="H40" s="73" t="s">
        <v>211</v>
      </c>
      <c r="I40" s="73" t="s">
        <v>87</v>
      </c>
      <c r="J40" s="95">
        <v>905561</v>
      </c>
    </row>
    <row r="41" spans="2:10" ht="13.9" customHeight="1" x14ac:dyDescent="0.3">
      <c r="B41" s="70">
        <f t="shared" si="0"/>
        <v>35</v>
      </c>
      <c r="C41" s="70"/>
      <c r="D41" s="71">
        <v>45443</v>
      </c>
      <c r="E41" s="72" t="s">
        <v>85</v>
      </c>
      <c r="F41" s="73" t="s">
        <v>86</v>
      </c>
      <c r="G41" s="94" t="s">
        <v>178</v>
      </c>
      <c r="H41" s="73" t="s">
        <v>211</v>
      </c>
      <c r="I41" s="73" t="s">
        <v>87</v>
      </c>
      <c r="J41" s="95">
        <v>285530</v>
      </c>
    </row>
    <row r="42" spans="2:10" ht="13.9" customHeight="1" x14ac:dyDescent="0.3">
      <c r="B42" s="70">
        <f t="shared" si="0"/>
        <v>36</v>
      </c>
      <c r="C42" s="70"/>
      <c r="D42" s="71">
        <v>45443</v>
      </c>
      <c r="E42" s="72" t="s">
        <v>85</v>
      </c>
      <c r="F42" s="73" t="s">
        <v>86</v>
      </c>
      <c r="G42" s="94" t="s">
        <v>159</v>
      </c>
      <c r="H42" s="73" t="s">
        <v>211</v>
      </c>
      <c r="I42" s="73" t="s">
        <v>87</v>
      </c>
      <c r="J42" s="95">
        <v>286139</v>
      </c>
    </row>
    <row r="43" spans="2:10" ht="13.9" customHeight="1" x14ac:dyDescent="0.3">
      <c r="B43" s="70">
        <f t="shared" si="0"/>
        <v>37</v>
      </c>
      <c r="C43" s="70"/>
      <c r="D43" s="71">
        <v>45443</v>
      </c>
      <c r="E43" s="72" t="s">
        <v>85</v>
      </c>
      <c r="F43" s="73" t="s">
        <v>86</v>
      </c>
      <c r="G43" s="94" t="s">
        <v>160</v>
      </c>
      <c r="H43" s="73" t="s">
        <v>211</v>
      </c>
      <c r="I43" s="73" t="s">
        <v>87</v>
      </c>
      <c r="J43" s="95">
        <v>2145305</v>
      </c>
    </row>
    <row r="44" spans="2:10" ht="13.9" customHeight="1" x14ac:dyDescent="0.3">
      <c r="B44" s="70">
        <f t="shared" si="0"/>
        <v>38</v>
      </c>
      <c r="C44" s="70"/>
      <c r="D44" s="71">
        <v>45443</v>
      </c>
      <c r="E44" s="72" t="s">
        <v>85</v>
      </c>
      <c r="F44" s="73" t="s">
        <v>86</v>
      </c>
      <c r="G44" s="94" t="s">
        <v>179</v>
      </c>
      <c r="H44" s="73" t="s">
        <v>211</v>
      </c>
      <c r="I44" s="73" t="s">
        <v>87</v>
      </c>
      <c r="J44" s="95">
        <v>655456</v>
      </c>
    </row>
    <row r="45" spans="2:10" ht="13.9" customHeight="1" x14ac:dyDescent="0.3">
      <c r="B45" s="70">
        <f t="shared" si="0"/>
        <v>39</v>
      </c>
      <c r="C45" s="70"/>
      <c r="D45" s="71">
        <v>45443</v>
      </c>
      <c r="E45" s="72" t="s">
        <v>85</v>
      </c>
      <c r="F45" s="73" t="s">
        <v>86</v>
      </c>
      <c r="G45" s="94" t="s">
        <v>161</v>
      </c>
      <c r="H45" s="73" t="s">
        <v>211</v>
      </c>
      <c r="I45" s="73" t="s">
        <v>87</v>
      </c>
      <c r="J45" s="95">
        <v>293033</v>
      </c>
    </row>
    <row r="46" spans="2:10" ht="13.9" customHeight="1" x14ac:dyDescent="0.3">
      <c r="B46" s="70">
        <f t="shared" si="0"/>
        <v>40</v>
      </c>
      <c r="C46" s="70"/>
      <c r="D46" s="71">
        <v>45443</v>
      </c>
      <c r="E46" s="72" t="s">
        <v>85</v>
      </c>
      <c r="F46" s="73" t="s">
        <v>86</v>
      </c>
      <c r="G46" s="94" t="s">
        <v>213</v>
      </c>
      <c r="H46" s="73" t="s">
        <v>211</v>
      </c>
      <c r="I46" s="73" t="s">
        <v>87</v>
      </c>
      <c r="J46" s="95">
        <v>819535</v>
      </c>
    </row>
    <row r="47" spans="2:10" ht="13.9" customHeight="1" x14ac:dyDescent="0.3">
      <c r="B47" s="70">
        <f t="shared" si="0"/>
        <v>41</v>
      </c>
      <c r="C47" s="70"/>
      <c r="D47" s="71">
        <v>45443</v>
      </c>
      <c r="E47" s="72" t="s">
        <v>85</v>
      </c>
      <c r="F47" s="73" t="s">
        <v>86</v>
      </c>
      <c r="G47" s="94" t="s">
        <v>162</v>
      </c>
      <c r="H47" s="73" t="s">
        <v>211</v>
      </c>
      <c r="I47" s="73" t="s">
        <v>87</v>
      </c>
      <c r="J47" s="95">
        <v>1050267</v>
      </c>
    </row>
    <row r="48" spans="2:10" ht="13.9" customHeight="1" x14ac:dyDescent="0.3">
      <c r="B48" s="70">
        <f t="shared" si="0"/>
        <v>42</v>
      </c>
      <c r="C48" s="70"/>
      <c r="D48" s="71">
        <v>45443</v>
      </c>
      <c r="E48" s="72" t="s">
        <v>85</v>
      </c>
      <c r="F48" s="73" t="s">
        <v>86</v>
      </c>
      <c r="G48" s="94" t="s">
        <v>163</v>
      </c>
      <c r="H48" s="73" t="s">
        <v>211</v>
      </c>
      <c r="I48" s="73" t="s">
        <v>87</v>
      </c>
      <c r="J48" s="95">
        <v>1170176</v>
      </c>
    </row>
    <row r="49" spans="2:14" ht="13.9" customHeight="1" x14ac:dyDescent="0.3">
      <c r="B49" s="70">
        <f t="shared" si="0"/>
        <v>43</v>
      </c>
      <c r="C49" s="70"/>
      <c r="D49" s="71">
        <v>45443</v>
      </c>
      <c r="E49" s="72" t="s">
        <v>85</v>
      </c>
      <c r="F49" s="73" t="s">
        <v>86</v>
      </c>
      <c r="G49" s="94" t="s">
        <v>164</v>
      </c>
      <c r="H49" s="73" t="s">
        <v>211</v>
      </c>
      <c r="I49" s="73" t="s">
        <v>87</v>
      </c>
      <c r="J49" s="95">
        <v>2020515</v>
      </c>
    </row>
    <row r="50" spans="2:14" ht="13.9" customHeight="1" x14ac:dyDescent="0.3">
      <c r="B50" s="70">
        <f t="shared" si="0"/>
        <v>44</v>
      </c>
      <c r="C50" s="70"/>
      <c r="D50" s="71">
        <v>45443</v>
      </c>
      <c r="E50" s="72" t="s">
        <v>85</v>
      </c>
      <c r="F50" s="73" t="s">
        <v>86</v>
      </c>
      <c r="G50" s="94" t="s">
        <v>165</v>
      </c>
      <c r="H50" s="73" t="s">
        <v>211</v>
      </c>
      <c r="I50" s="73" t="s">
        <v>87</v>
      </c>
      <c r="J50" s="95">
        <v>3189292</v>
      </c>
    </row>
    <row r="51" spans="2:14" ht="13.9" customHeight="1" x14ac:dyDescent="0.3">
      <c r="B51" s="70">
        <f t="shared" si="0"/>
        <v>45</v>
      </c>
      <c r="C51" s="70"/>
      <c r="D51" s="71">
        <v>45443</v>
      </c>
      <c r="E51" s="72"/>
      <c r="F51" s="73" t="s">
        <v>88</v>
      </c>
      <c r="G51" s="126" t="s">
        <v>89</v>
      </c>
      <c r="H51" s="73" t="s">
        <v>214</v>
      </c>
      <c r="I51" s="73" t="s">
        <v>87</v>
      </c>
      <c r="J51" s="124">
        <f>14917930-J52</f>
        <v>14869730</v>
      </c>
    </row>
    <row r="52" spans="2:14" ht="13.9" customHeight="1" x14ac:dyDescent="0.3">
      <c r="B52" s="70">
        <f t="shared" si="0"/>
        <v>46</v>
      </c>
      <c r="C52" s="70"/>
      <c r="D52" s="71">
        <v>45443</v>
      </c>
      <c r="E52" s="72"/>
      <c r="F52" s="73" t="s">
        <v>88</v>
      </c>
      <c r="G52" s="125" t="s">
        <v>104</v>
      </c>
      <c r="H52" s="73" t="s">
        <v>214</v>
      </c>
      <c r="I52" s="73" t="s">
        <v>87</v>
      </c>
      <c r="J52" s="124">
        <v>48200</v>
      </c>
      <c r="K52" s="87"/>
    </row>
    <row r="53" spans="2:14" ht="13.9" customHeight="1" x14ac:dyDescent="0.3">
      <c r="B53" s="70">
        <f t="shared" si="0"/>
        <v>47</v>
      </c>
      <c r="C53" s="70"/>
      <c r="D53" s="71">
        <v>45443</v>
      </c>
      <c r="E53" s="72"/>
      <c r="F53" s="73" t="s">
        <v>90</v>
      </c>
      <c r="G53" s="94" t="s">
        <v>91</v>
      </c>
      <c r="H53" s="73" t="s">
        <v>215</v>
      </c>
      <c r="I53" s="73" t="s">
        <v>87</v>
      </c>
      <c r="J53" s="124">
        <v>778884</v>
      </c>
      <c r="K53" s="87"/>
    </row>
    <row r="54" spans="2:14" ht="13.9" customHeight="1" x14ac:dyDescent="0.3">
      <c r="B54" s="70">
        <f t="shared" si="0"/>
        <v>48</v>
      </c>
      <c r="C54" s="70"/>
      <c r="D54" s="71">
        <v>45443</v>
      </c>
      <c r="E54" s="72"/>
      <c r="F54" s="73" t="s">
        <v>182</v>
      </c>
      <c r="G54" s="94" t="s">
        <v>217</v>
      </c>
      <c r="H54" s="73" t="s">
        <v>218</v>
      </c>
      <c r="I54" s="73" t="s">
        <v>87</v>
      </c>
      <c r="J54" s="124">
        <v>579710</v>
      </c>
      <c r="K54" s="87"/>
    </row>
    <row r="55" spans="2:14" ht="13.9" customHeight="1" x14ac:dyDescent="0.3">
      <c r="B55" s="70">
        <f t="shared" si="0"/>
        <v>49</v>
      </c>
      <c r="C55" s="70"/>
      <c r="D55" s="71">
        <v>45443</v>
      </c>
      <c r="E55" s="72"/>
      <c r="F55" s="73" t="s">
        <v>182</v>
      </c>
      <c r="G55" s="94" t="s">
        <v>219</v>
      </c>
      <c r="H55" s="73" t="s">
        <v>220</v>
      </c>
      <c r="I55" s="73" t="s">
        <v>87</v>
      </c>
      <c r="J55" s="124">
        <v>1043478</v>
      </c>
      <c r="K55" s="87"/>
    </row>
    <row r="56" spans="2:14" ht="13.9" customHeight="1" x14ac:dyDescent="0.3">
      <c r="B56" s="70">
        <f t="shared" si="0"/>
        <v>50</v>
      </c>
      <c r="C56" s="70"/>
      <c r="D56" s="71">
        <v>45443</v>
      </c>
      <c r="E56" s="72"/>
      <c r="F56" s="73" t="s">
        <v>182</v>
      </c>
      <c r="G56" s="94" t="s">
        <v>221</v>
      </c>
      <c r="H56" s="73" t="s">
        <v>222</v>
      </c>
      <c r="I56" s="73" t="s">
        <v>87</v>
      </c>
      <c r="J56" s="124">
        <v>1159420</v>
      </c>
      <c r="K56" s="87"/>
    </row>
    <row r="57" spans="2:14" ht="13.9" customHeight="1" x14ac:dyDescent="0.3">
      <c r="B57" s="70">
        <f t="shared" si="0"/>
        <v>51</v>
      </c>
      <c r="C57" s="70"/>
      <c r="D57" s="71">
        <v>45443</v>
      </c>
      <c r="E57" s="72"/>
      <c r="F57" s="73" t="s">
        <v>182</v>
      </c>
      <c r="G57" s="94" t="s">
        <v>221</v>
      </c>
      <c r="H57" s="73" t="s">
        <v>223</v>
      </c>
      <c r="I57" s="73" t="s">
        <v>87</v>
      </c>
      <c r="J57" s="124">
        <v>1159420</v>
      </c>
      <c r="K57" s="87"/>
    </row>
    <row r="58" spans="2:14" ht="13.9" customHeight="1" x14ac:dyDescent="0.3">
      <c r="B58" s="70">
        <f t="shared" si="0"/>
        <v>52</v>
      </c>
      <c r="C58" s="70"/>
      <c r="D58" s="71">
        <v>45443</v>
      </c>
      <c r="E58" s="72"/>
      <c r="F58" s="73" t="s">
        <v>182</v>
      </c>
      <c r="G58" s="94" t="s">
        <v>183</v>
      </c>
      <c r="H58" s="73" t="s">
        <v>224</v>
      </c>
      <c r="I58" s="73" t="s">
        <v>87</v>
      </c>
      <c r="J58" s="124">
        <v>1159420</v>
      </c>
      <c r="K58" s="87"/>
    </row>
    <row r="59" spans="2:14" ht="13.9" customHeight="1" x14ac:dyDescent="0.3">
      <c r="B59" s="70">
        <f t="shared" si="0"/>
        <v>53</v>
      </c>
      <c r="C59" s="70"/>
      <c r="D59" s="71">
        <v>45443</v>
      </c>
      <c r="E59" s="72"/>
      <c r="F59" s="73" t="s">
        <v>182</v>
      </c>
      <c r="G59" s="94" t="s">
        <v>225</v>
      </c>
      <c r="H59" s="73" t="s">
        <v>226</v>
      </c>
      <c r="I59" s="73" t="s">
        <v>87</v>
      </c>
      <c r="J59" s="124">
        <v>440580</v>
      </c>
      <c r="K59" s="87"/>
    </row>
    <row r="60" spans="2:14" ht="13.9" customHeight="1" x14ac:dyDescent="0.3">
      <c r="B60" s="70">
        <f t="shared" si="0"/>
        <v>54</v>
      </c>
      <c r="C60" s="70"/>
      <c r="D60" s="71">
        <v>45443</v>
      </c>
      <c r="E60" s="72"/>
      <c r="F60" s="73" t="s">
        <v>184</v>
      </c>
      <c r="G60" s="94" t="s">
        <v>140</v>
      </c>
      <c r="H60" s="73" t="s">
        <v>184</v>
      </c>
      <c r="I60" s="73" t="s">
        <v>227</v>
      </c>
      <c r="J60" s="124">
        <v>1776226</v>
      </c>
      <c r="K60" s="87"/>
    </row>
    <row r="61" spans="2:14" ht="13.9" customHeight="1" x14ac:dyDescent="0.3">
      <c r="B61" s="70">
        <f t="shared" si="0"/>
        <v>55</v>
      </c>
      <c r="C61" s="70"/>
      <c r="D61" s="71">
        <v>45443</v>
      </c>
      <c r="E61" s="72"/>
      <c r="F61" s="73" t="s">
        <v>184</v>
      </c>
      <c r="G61" s="94" t="s">
        <v>166</v>
      </c>
      <c r="H61" s="73" t="s">
        <v>184</v>
      </c>
      <c r="I61" s="73" t="s">
        <v>228</v>
      </c>
      <c r="J61" s="124">
        <v>31216100</v>
      </c>
      <c r="K61" s="87"/>
    </row>
    <row r="62" spans="2:14" ht="13.9" customHeight="1" x14ac:dyDescent="0.3">
      <c r="B62" s="80"/>
      <c r="C62" s="150" t="s">
        <v>92</v>
      </c>
      <c r="D62" s="151"/>
      <c r="E62" s="151"/>
      <c r="F62" s="151"/>
      <c r="G62" s="151"/>
      <c r="H62" s="151"/>
      <c r="I62" s="152"/>
      <c r="J62" s="83">
        <f>SUM(J7:J61)</f>
        <v>103610524</v>
      </c>
      <c r="K62" s="81"/>
      <c r="L62" s="81"/>
      <c r="M62" s="81"/>
      <c r="N62" s="81"/>
    </row>
    <row r="63" spans="2:14" ht="15" customHeight="1" x14ac:dyDescent="0.3">
      <c r="C63" s="75" t="s">
        <v>93</v>
      </c>
      <c r="D63" s="75"/>
      <c r="E63" s="75"/>
      <c r="F63" s="75"/>
      <c r="G63" s="75"/>
      <c r="H63" s="75"/>
      <c r="I63" s="75"/>
      <c r="J63" s="75"/>
    </row>
    <row r="65" spans="7:10" x14ac:dyDescent="0.3">
      <c r="J65" s="69"/>
    </row>
    <row r="66" spans="7:10" x14ac:dyDescent="0.3">
      <c r="G66" s="88"/>
      <c r="I66" s="77"/>
      <c r="J66" s="69"/>
    </row>
    <row r="67" spans="7:10" x14ac:dyDescent="0.3">
      <c r="J67" s="69"/>
    </row>
  </sheetData>
  <mergeCells count="9">
    <mergeCell ref="C62:I62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3"/>
  <sheetViews>
    <sheetView zoomScale="90" zoomScaleNormal="90" workbookViewId="0">
      <selection activeCell="A26" sqref="A26"/>
    </sheetView>
  </sheetViews>
  <sheetFormatPr baseColWidth="10" defaultColWidth="13" defaultRowHeight="16.5" x14ac:dyDescent="0.3"/>
  <cols>
    <col min="1" max="1" width="11.28515625" style="69" customWidth="1"/>
    <col min="2" max="2" width="6.28515625" style="69" customWidth="1"/>
    <col min="3" max="3" width="10" style="69" bestFit="1" customWidth="1"/>
    <col min="4" max="4" width="9.7109375" style="76" bestFit="1" customWidth="1"/>
    <col min="5" max="5" width="24.85546875" style="69" bestFit="1" customWidth="1"/>
    <col min="6" max="6" width="41.28515625" style="69" customWidth="1"/>
    <col min="7" max="7" width="39.42578125" style="69" customWidth="1"/>
    <col min="8" max="8" width="18.7109375" style="69" customWidth="1"/>
    <col min="9" max="9" width="15.5703125" style="77" customWidth="1"/>
    <col min="10" max="16384" width="13" style="69"/>
  </cols>
  <sheetData>
    <row r="2" spans="1:9" x14ac:dyDescent="0.3">
      <c r="B2" s="153" t="s">
        <v>74</v>
      </c>
      <c r="C2" s="154"/>
      <c r="D2" s="154"/>
      <c r="E2" s="154"/>
      <c r="F2" s="154"/>
      <c r="G2" s="154"/>
      <c r="H2" s="154"/>
      <c r="I2" s="155"/>
    </row>
    <row r="3" spans="1:9" x14ac:dyDescent="0.3">
      <c r="B3" s="156" t="s">
        <v>94</v>
      </c>
      <c r="C3" s="157"/>
      <c r="D3" s="157"/>
      <c r="E3" s="157"/>
      <c r="F3" s="157"/>
      <c r="G3" s="157"/>
      <c r="H3" s="157"/>
      <c r="I3" s="158"/>
    </row>
    <row r="5" spans="1:9" ht="16.5" customHeight="1" x14ac:dyDescent="0.3">
      <c r="A5" s="159" t="s">
        <v>76</v>
      </c>
      <c r="B5" s="150" t="s">
        <v>77</v>
      </c>
      <c r="C5" s="152"/>
      <c r="D5" s="160" t="s">
        <v>78</v>
      </c>
      <c r="E5" s="160"/>
      <c r="F5" s="160"/>
      <c r="G5" s="160" t="s">
        <v>79</v>
      </c>
      <c r="H5" s="160" t="s">
        <v>80</v>
      </c>
      <c r="I5" s="161" t="s">
        <v>81</v>
      </c>
    </row>
    <row r="6" spans="1:9" ht="33" x14ac:dyDescent="0.3">
      <c r="A6" s="159"/>
      <c r="B6" s="78" t="s">
        <v>23</v>
      </c>
      <c r="C6" s="78" t="s">
        <v>82</v>
      </c>
      <c r="D6" s="78" t="s">
        <v>23</v>
      </c>
      <c r="E6" s="78" t="s">
        <v>83</v>
      </c>
      <c r="F6" s="78" t="s">
        <v>84</v>
      </c>
      <c r="G6" s="160"/>
      <c r="H6" s="160"/>
      <c r="I6" s="161"/>
    </row>
    <row r="7" spans="1:9" x14ac:dyDescent="0.3">
      <c r="A7" s="70">
        <v>56</v>
      </c>
      <c r="B7" s="70"/>
      <c r="C7" s="71">
        <v>45443</v>
      </c>
      <c r="D7" s="72"/>
      <c r="E7" s="73" t="s">
        <v>86</v>
      </c>
      <c r="F7" s="73" t="s">
        <v>117</v>
      </c>
      <c r="G7" s="73" t="s">
        <v>211</v>
      </c>
      <c r="H7" s="73" t="s">
        <v>87</v>
      </c>
      <c r="I7" s="95">
        <v>2660043</v>
      </c>
    </row>
    <row r="8" spans="1:9" x14ac:dyDescent="0.3">
      <c r="A8" s="70">
        <f>+A7+1</f>
        <v>57</v>
      </c>
      <c r="B8" s="70"/>
      <c r="C8" s="71">
        <v>45443</v>
      </c>
      <c r="D8" s="72"/>
      <c r="E8" s="73" t="s">
        <v>86</v>
      </c>
      <c r="F8" s="73" t="s">
        <v>118</v>
      </c>
      <c r="G8" s="73" t="s">
        <v>211</v>
      </c>
      <c r="H8" s="73" t="s">
        <v>87</v>
      </c>
      <c r="I8" s="95">
        <v>0</v>
      </c>
    </row>
    <row r="9" spans="1:9" x14ac:dyDescent="0.3">
      <c r="A9" s="70">
        <f t="shared" ref="A9:A20" si="0">+A8+1</f>
        <v>58</v>
      </c>
      <c r="B9" s="70"/>
      <c r="C9" s="71">
        <v>45443</v>
      </c>
      <c r="D9" s="72"/>
      <c r="E9" s="73" t="s">
        <v>86</v>
      </c>
      <c r="F9" s="73" t="s">
        <v>119</v>
      </c>
      <c r="G9" s="73" t="s">
        <v>211</v>
      </c>
      <c r="H9" s="73" t="s">
        <v>87</v>
      </c>
      <c r="I9" s="95">
        <v>562774</v>
      </c>
    </row>
    <row r="10" spans="1:9" x14ac:dyDescent="0.3">
      <c r="A10" s="70">
        <f t="shared" si="0"/>
        <v>59</v>
      </c>
      <c r="B10" s="70"/>
      <c r="C10" s="71">
        <v>45443</v>
      </c>
      <c r="D10" s="72"/>
      <c r="E10" s="73" t="s">
        <v>86</v>
      </c>
      <c r="F10" s="73" t="s">
        <v>141</v>
      </c>
      <c r="G10" s="73" t="s">
        <v>211</v>
      </c>
      <c r="H10" s="73" t="s">
        <v>87</v>
      </c>
      <c r="I10" s="95">
        <v>1483513</v>
      </c>
    </row>
    <row r="11" spans="1:9" x14ac:dyDescent="0.3">
      <c r="A11" s="70">
        <f t="shared" si="0"/>
        <v>60</v>
      </c>
      <c r="B11" s="70"/>
      <c r="C11" s="71">
        <v>45443</v>
      </c>
      <c r="D11" s="72"/>
      <c r="E11" s="73" t="s">
        <v>86</v>
      </c>
      <c r="F11" s="73" t="s">
        <v>120</v>
      </c>
      <c r="G11" s="73" t="s">
        <v>211</v>
      </c>
      <c r="H11" s="73" t="s">
        <v>87</v>
      </c>
      <c r="I11" s="95">
        <v>1331891</v>
      </c>
    </row>
    <row r="12" spans="1:9" x14ac:dyDescent="0.3">
      <c r="A12" s="70">
        <f t="shared" si="0"/>
        <v>61</v>
      </c>
      <c r="B12" s="70"/>
      <c r="C12" s="71">
        <v>45443</v>
      </c>
      <c r="D12" s="72"/>
      <c r="E12" s="73" t="s">
        <v>86</v>
      </c>
      <c r="F12" s="73" t="s">
        <v>180</v>
      </c>
      <c r="G12" s="73" t="s">
        <v>211</v>
      </c>
      <c r="H12" s="73" t="s">
        <v>87</v>
      </c>
      <c r="I12" s="95">
        <v>662440</v>
      </c>
    </row>
    <row r="13" spans="1:9" x14ac:dyDescent="0.3">
      <c r="A13" s="70">
        <f t="shared" si="0"/>
        <v>62</v>
      </c>
      <c r="B13" s="70"/>
      <c r="C13" s="71">
        <v>45443</v>
      </c>
      <c r="D13" s="72"/>
      <c r="E13" s="73" t="s">
        <v>86</v>
      </c>
      <c r="F13" s="73" t="s">
        <v>121</v>
      </c>
      <c r="G13" s="73" t="s">
        <v>211</v>
      </c>
      <c r="H13" s="73" t="s">
        <v>87</v>
      </c>
      <c r="I13" s="95">
        <v>744828</v>
      </c>
    </row>
    <row r="14" spans="1:9" x14ac:dyDescent="0.3">
      <c r="A14" s="70">
        <f t="shared" si="0"/>
        <v>63</v>
      </c>
      <c r="B14" s="70"/>
      <c r="C14" s="71">
        <v>45443</v>
      </c>
      <c r="D14" s="72"/>
      <c r="E14" s="73" t="s">
        <v>86</v>
      </c>
      <c r="F14" s="73" t="s">
        <v>122</v>
      </c>
      <c r="G14" s="73" t="s">
        <v>211</v>
      </c>
      <c r="H14" s="73" t="s">
        <v>87</v>
      </c>
      <c r="I14" s="95">
        <v>1047513</v>
      </c>
    </row>
    <row r="15" spans="1:9" x14ac:dyDescent="0.3">
      <c r="A15" s="70">
        <f t="shared" si="0"/>
        <v>64</v>
      </c>
      <c r="B15" s="70"/>
      <c r="C15" s="71">
        <v>45443</v>
      </c>
      <c r="D15" s="72"/>
      <c r="E15" s="73" t="s">
        <v>86</v>
      </c>
      <c r="F15" s="73" t="s">
        <v>123</v>
      </c>
      <c r="G15" s="73" t="s">
        <v>211</v>
      </c>
      <c r="H15" s="73" t="s">
        <v>87</v>
      </c>
      <c r="I15" s="95">
        <v>4179592</v>
      </c>
    </row>
    <row r="16" spans="1:9" x14ac:dyDescent="0.3">
      <c r="A16" s="70">
        <f t="shared" si="0"/>
        <v>65</v>
      </c>
      <c r="B16" s="70"/>
      <c r="C16" s="71">
        <v>45443</v>
      </c>
      <c r="D16" s="72"/>
      <c r="E16" s="73" t="s">
        <v>86</v>
      </c>
      <c r="F16" s="73" t="s">
        <v>124</v>
      </c>
      <c r="G16" s="73" t="s">
        <v>211</v>
      </c>
      <c r="H16" s="73" t="s">
        <v>87</v>
      </c>
      <c r="I16" s="95">
        <v>1145698</v>
      </c>
    </row>
    <row r="17" spans="1:10" x14ac:dyDescent="0.3">
      <c r="A17" s="70">
        <f t="shared" si="0"/>
        <v>66</v>
      </c>
      <c r="B17" s="70"/>
      <c r="C17" s="71">
        <v>45443</v>
      </c>
      <c r="D17" s="72"/>
      <c r="E17" s="73" t="s">
        <v>86</v>
      </c>
      <c r="F17" s="73" t="s">
        <v>125</v>
      </c>
      <c r="G17" s="73" t="s">
        <v>211</v>
      </c>
      <c r="H17" s="73" t="s">
        <v>87</v>
      </c>
      <c r="I17" s="95">
        <v>1578854</v>
      </c>
    </row>
    <row r="18" spans="1:10" x14ac:dyDescent="0.3">
      <c r="A18" s="70">
        <f t="shared" si="0"/>
        <v>67</v>
      </c>
      <c r="B18" s="70"/>
      <c r="C18" s="71">
        <v>45443</v>
      </c>
      <c r="D18" s="72"/>
      <c r="E18" s="73" t="s">
        <v>86</v>
      </c>
      <c r="F18" s="73" t="s">
        <v>126</v>
      </c>
      <c r="G18" s="73" t="s">
        <v>211</v>
      </c>
      <c r="H18" s="73" t="s">
        <v>87</v>
      </c>
      <c r="I18" s="95">
        <v>2990000</v>
      </c>
    </row>
    <row r="19" spans="1:10" x14ac:dyDescent="0.3">
      <c r="A19" s="70">
        <f t="shared" si="0"/>
        <v>68</v>
      </c>
      <c r="B19" s="70"/>
      <c r="C19" s="71">
        <v>45443</v>
      </c>
      <c r="D19" s="72"/>
      <c r="E19" s="73" t="s">
        <v>88</v>
      </c>
      <c r="F19" s="94" t="s">
        <v>89</v>
      </c>
      <c r="G19" s="73" t="s">
        <v>216</v>
      </c>
      <c r="H19" s="73" t="s">
        <v>87</v>
      </c>
      <c r="I19" s="96">
        <v>4883793</v>
      </c>
    </row>
    <row r="20" spans="1:10" x14ac:dyDescent="0.3">
      <c r="A20" s="70">
        <f t="shared" si="0"/>
        <v>69</v>
      </c>
      <c r="B20" s="70"/>
      <c r="C20" s="71">
        <v>45443</v>
      </c>
      <c r="D20" s="90"/>
      <c r="E20" s="73" t="s">
        <v>90</v>
      </c>
      <c r="F20" s="125" t="s">
        <v>91</v>
      </c>
      <c r="G20" s="73" t="s">
        <v>215</v>
      </c>
      <c r="H20" s="73" t="s">
        <v>87</v>
      </c>
      <c r="I20" s="96">
        <v>617401</v>
      </c>
      <c r="J20" s="87"/>
    </row>
    <row r="21" spans="1:10" ht="16.5" customHeight="1" x14ac:dyDescent="0.3">
      <c r="B21" s="160" t="s">
        <v>92</v>
      </c>
      <c r="C21" s="160"/>
      <c r="D21" s="160"/>
      <c r="E21" s="160"/>
      <c r="F21" s="160"/>
      <c r="G21" s="160"/>
      <c r="H21" s="160"/>
      <c r="I21" s="74">
        <f>SUM(I7:I20)</f>
        <v>23888340</v>
      </c>
    </row>
    <row r="22" spans="1:10" x14ac:dyDescent="0.3">
      <c r="B22" s="162" t="s">
        <v>93</v>
      </c>
      <c r="C22" s="162"/>
      <c r="D22" s="162"/>
      <c r="E22" s="162"/>
      <c r="F22" s="162"/>
      <c r="G22" s="162"/>
      <c r="H22" s="162"/>
      <c r="I22" s="162"/>
    </row>
    <row r="23" spans="1:10" x14ac:dyDescent="0.3">
      <c r="H23" s="87"/>
      <c r="J23" s="87"/>
    </row>
    <row r="25" spans="1:10" x14ac:dyDescent="0.3">
      <c r="G25" s="87"/>
    </row>
    <row r="26" spans="1:10" x14ac:dyDescent="0.3">
      <c r="J26" s="87"/>
    </row>
    <row r="33" spans="10:10" x14ac:dyDescent="0.3">
      <c r="J33" s="87"/>
    </row>
  </sheetData>
  <mergeCells count="10">
    <mergeCell ref="B21:H21"/>
    <mergeCell ref="B22:I22"/>
    <mergeCell ref="B2:I2"/>
    <mergeCell ref="B3:I3"/>
    <mergeCell ref="A5:A6"/>
    <mergeCell ref="B5:C5"/>
    <mergeCell ref="D5:F5"/>
    <mergeCell ref="G5:G6"/>
    <mergeCell ref="H5:H6"/>
    <mergeCell ref="I5:I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5"/>
  <sheetViews>
    <sheetView topLeftCell="B1" zoomScale="86" zoomScaleNormal="86" workbookViewId="0">
      <selection activeCell="B14" sqref="B14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2.140625" style="64" customWidth="1"/>
    <col min="4" max="4" width="14.42578125" style="62" customWidth="1"/>
    <col min="5" max="5" width="11" style="62" customWidth="1"/>
    <col min="6" max="6" width="21.5703125" style="62" bestFit="1" customWidth="1"/>
    <col min="7" max="7" width="62.7109375" style="62" bestFit="1" customWidth="1"/>
    <col min="8" max="8" width="74.85546875" style="62" customWidth="1"/>
    <col min="9" max="9" width="19.28515625" style="65" customWidth="1"/>
    <col min="10" max="10" width="14.85546875" style="66" customWidth="1"/>
    <col min="11" max="11" width="8.7109375" style="62" bestFit="1" customWidth="1"/>
    <col min="12" max="16384" width="13" style="62"/>
  </cols>
  <sheetData>
    <row r="2" spans="1:18" x14ac:dyDescent="0.3">
      <c r="C2" s="165" t="s">
        <v>74</v>
      </c>
      <c r="D2" s="166"/>
      <c r="E2" s="166"/>
      <c r="F2" s="166"/>
      <c r="G2" s="166"/>
      <c r="H2" s="166"/>
      <c r="I2" s="166"/>
      <c r="J2" s="167"/>
    </row>
    <row r="3" spans="1:18" ht="15" customHeight="1" x14ac:dyDescent="0.3">
      <c r="C3" s="156" t="s">
        <v>95</v>
      </c>
      <c r="D3" s="157"/>
      <c r="E3" s="157"/>
      <c r="F3" s="157"/>
      <c r="G3" s="157"/>
      <c r="H3" s="157"/>
      <c r="I3" s="157"/>
      <c r="J3" s="158"/>
    </row>
    <row r="5" spans="1:18" ht="27.75" customHeight="1" x14ac:dyDescent="0.3">
      <c r="B5" s="159" t="s">
        <v>76</v>
      </c>
      <c r="C5" s="160" t="s">
        <v>77</v>
      </c>
      <c r="D5" s="160"/>
      <c r="E5" s="160" t="s">
        <v>78</v>
      </c>
      <c r="F5" s="160"/>
      <c r="G5" s="160"/>
      <c r="H5" s="160" t="s">
        <v>79</v>
      </c>
      <c r="I5" s="160" t="s">
        <v>80</v>
      </c>
      <c r="J5" s="161" t="s">
        <v>81</v>
      </c>
    </row>
    <row r="6" spans="1:18" ht="49.5" customHeight="1" x14ac:dyDescent="0.3">
      <c r="B6" s="159"/>
      <c r="C6" s="78" t="s">
        <v>23</v>
      </c>
      <c r="D6" s="78" t="s">
        <v>82</v>
      </c>
      <c r="E6" s="78" t="s">
        <v>23</v>
      </c>
      <c r="F6" s="78" t="s">
        <v>83</v>
      </c>
      <c r="G6" s="78" t="s">
        <v>84</v>
      </c>
      <c r="H6" s="160"/>
      <c r="I6" s="160"/>
      <c r="J6" s="161"/>
    </row>
    <row r="7" spans="1:18" ht="18" customHeight="1" x14ac:dyDescent="0.3">
      <c r="B7" s="86">
        <v>1</v>
      </c>
      <c r="C7" s="70">
        <v>233</v>
      </c>
      <c r="D7" s="79">
        <v>45422</v>
      </c>
      <c r="E7" s="82">
        <v>95238</v>
      </c>
      <c r="F7" s="70" t="s">
        <v>96</v>
      </c>
      <c r="G7" s="73" t="s">
        <v>101</v>
      </c>
      <c r="H7" s="73" t="s">
        <v>102</v>
      </c>
      <c r="I7" s="70" t="s">
        <v>87</v>
      </c>
      <c r="J7" s="113">
        <v>297500</v>
      </c>
    </row>
    <row r="8" spans="1:18" x14ac:dyDescent="0.3">
      <c r="C8" s="163" t="s">
        <v>92</v>
      </c>
      <c r="D8" s="164"/>
      <c r="E8" s="164"/>
      <c r="F8" s="164"/>
      <c r="G8" s="160"/>
      <c r="H8" s="160"/>
      <c r="I8" s="160"/>
      <c r="J8" s="63">
        <f>SUM(J7)</f>
        <v>297500</v>
      </c>
    </row>
    <row r="9" spans="1:18" ht="15" customHeight="1" x14ac:dyDescent="0.3">
      <c r="C9" s="162" t="s">
        <v>93</v>
      </c>
      <c r="D9" s="162"/>
      <c r="E9" s="162"/>
      <c r="F9" s="162"/>
      <c r="G9" s="162"/>
      <c r="H9" s="162"/>
      <c r="I9" s="162"/>
      <c r="J9" s="162"/>
    </row>
    <row r="12" spans="1:18" x14ac:dyDescent="0.3">
      <c r="A12" s="89"/>
      <c r="B12" s="89"/>
      <c r="C12" s="89"/>
      <c r="D12" s="89"/>
      <c r="E12" s="89"/>
      <c r="F12" s="89"/>
      <c r="G12"/>
      <c r="H12"/>
      <c r="I12" s="89"/>
      <c r="J12" s="62"/>
      <c r="Q12"/>
      <c r="R12"/>
    </row>
    <row r="13" spans="1:18" x14ac:dyDescent="0.3">
      <c r="A13" s="89"/>
      <c r="B13" s="89"/>
      <c r="C13" s="89"/>
      <c r="D13" s="89"/>
      <c r="E13" s="89"/>
      <c r="F13" s="89"/>
      <c r="G13"/>
      <c r="H13"/>
      <c r="I13" s="89"/>
      <c r="J13" s="62"/>
      <c r="Q13"/>
      <c r="R13"/>
    </row>
    <row r="14" spans="1:18" x14ac:dyDescent="0.3">
      <c r="A14" s="89"/>
      <c r="B14" s="89"/>
      <c r="C14" s="89"/>
      <c r="D14" s="89"/>
      <c r="E14" s="89"/>
      <c r="F14" s="89"/>
      <c r="G14"/>
      <c r="H14"/>
      <c r="I14" s="89"/>
      <c r="J14" s="62"/>
      <c r="Q14"/>
      <c r="R14"/>
    </row>
    <row r="15" spans="1:18" x14ac:dyDescent="0.3">
      <c r="J15" s="62"/>
    </row>
  </sheetData>
  <sortState xmlns:xlrd2="http://schemas.microsoft.com/office/spreadsheetml/2017/richdata2" ref="B10:J11">
    <sortCondition ref="B10:B11"/>
  </sortState>
  <mergeCells count="10">
    <mergeCell ref="C8:I8"/>
    <mergeCell ref="C9:J9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32"/>
  <sheetViews>
    <sheetView tabSelected="1" topLeftCell="A4" zoomScale="91" zoomScaleNormal="91" workbookViewId="0">
      <selection activeCell="B8" sqref="B8"/>
    </sheetView>
  </sheetViews>
  <sheetFormatPr baseColWidth="10" defaultColWidth="13" defaultRowHeight="16.5" x14ac:dyDescent="0.3"/>
  <cols>
    <col min="1" max="1" width="7.28515625" style="62" customWidth="1"/>
    <col min="2" max="2" width="12.28515625" style="62" customWidth="1"/>
    <col min="3" max="3" width="10.42578125" style="64" customWidth="1"/>
    <col min="4" max="4" width="11.5703125" style="62" bestFit="1" customWidth="1"/>
    <col min="5" max="5" width="10.42578125" style="62" customWidth="1"/>
    <col min="6" max="6" width="20.5703125" style="62" customWidth="1"/>
    <col min="7" max="7" width="46.7109375" style="62" customWidth="1"/>
    <col min="8" max="8" width="83.140625" style="62" customWidth="1"/>
    <col min="9" max="9" width="17.140625" style="65" customWidth="1"/>
    <col min="10" max="10" width="13.28515625" style="66" customWidth="1"/>
    <col min="11" max="11" width="3" style="62" customWidth="1"/>
    <col min="12" max="12" width="13" style="62"/>
    <col min="13" max="13" width="9.85546875" style="62" customWidth="1"/>
    <col min="14" max="14" width="10.140625" style="62" customWidth="1"/>
    <col min="15" max="16384" width="13" style="62"/>
  </cols>
  <sheetData>
    <row r="2" spans="2:14" x14ac:dyDescent="0.3">
      <c r="C2" s="165" t="s">
        <v>74</v>
      </c>
      <c r="D2" s="166"/>
      <c r="E2" s="166"/>
      <c r="F2" s="166"/>
      <c r="G2" s="166"/>
      <c r="H2" s="166"/>
      <c r="I2" s="166"/>
      <c r="J2" s="167"/>
    </row>
    <row r="3" spans="2:14" ht="15" customHeight="1" x14ac:dyDescent="0.3">
      <c r="C3" s="156" t="s">
        <v>95</v>
      </c>
      <c r="D3" s="157"/>
      <c r="E3" s="157"/>
      <c r="F3" s="157"/>
      <c r="G3" s="157"/>
      <c r="H3" s="157"/>
      <c r="I3" s="157"/>
      <c r="J3" s="158"/>
    </row>
    <row r="5" spans="2:14" ht="27.75" customHeight="1" x14ac:dyDescent="0.3">
      <c r="B5" s="159" t="s">
        <v>76</v>
      </c>
      <c r="C5" s="160" t="s">
        <v>77</v>
      </c>
      <c r="D5" s="160"/>
      <c r="E5" s="160" t="s">
        <v>78</v>
      </c>
      <c r="F5" s="160"/>
      <c r="G5" s="160"/>
      <c r="H5" s="160" t="s">
        <v>79</v>
      </c>
      <c r="I5" s="160" t="s">
        <v>80</v>
      </c>
      <c r="J5" s="161" t="s">
        <v>81</v>
      </c>
      <c r="M5" s="109"/>
      <c r="N5" s="110"/>
    </row>
    <row r="6" spans="2:14" ht="51" customHeight="1" x14ac:dyDescent="0.3">
      <c r="B6" s="159"/>
      <c r="C6" s="78" t="s">
        <v>23</v>
      </c>
      <c r="D6" s="78" t="s">
        <v>82</v>
      </c>
      <c r="E6" s="78" t="s">
        <v>23</v>
      </c>
      <c r="F6" s="78" t="s">
        <v>83</v>
      </c>
      <c r="G6" s="78" t="s">
        <v>84</v>
      </c>
      <c r="H6" s="160"/>
      <c r="I6" s="160"/>
      <c r="J6" s="161"/>
      <c r="M6" s="111"/>
      <c r="N6" s="112"/>
    </row>
    <row r="7" spans="2:14" ht="18" customHeight="1" x14ac:dyDescent="0.3">
      <c r="B7" s="86">
        <v>2</v>
      </c>
      <c r="C7" s="70">
        <v>234</v>
      </c>
      <c r="D7" s="79">
        <v>45422</v>
      </c>
      <c r="E7" s="82">
        <v>31978</v>
      </c>
      <c r="F7" s="92" t="s">
        <v>96</v>
      </c>
      <c r="G7" s="73" t="s">
        <v>114</v>
      </c>
      <c r="H7" s="73" t="s">
        <v>186</v>
      </c>
      <c r="I7" s="70" t="s">
        <v>87</v>
      </c>
      <c r="J7" s="113">
        <v>155238</v>
      </c>
      <c r="M7" s="111"/>
      <c r="N7" s="112"/>
    </row>
    <row r="8" spans="2:14" ht="18" customHeight="1" x14ac:dyDescent="0.3">
      <c r="B8" s="86">
        <f>+B7+1</f>
        <v>3</v>
      </c>
      <c r="C8" s="70">
        <v>236</v>
      </c>
      <c r="D8" s="79">
        <v>45422</v>
      </c>
      <c r="E8" s="82">
        <v>70082</v>
      </c>
      <c r="F8" s="70" t="s">
        <v>96</v>
      </c>
      <c r="G8" s="73" t="s">
        <v>100</v>
      </c>
      <c r="H8" s="73" t="s">
        <v>115</v>
      </c>
      <c r="I8" s="70" t="s">
        <v>87</v>
      </c>
      <c r="J8" s="113">
        <v>387207</v>
      </c>
      <c r="M8" s="111"/>
      <c r="N8" s="112"/>
    </row>
    <row r="9" spans="2:14" ht="18" customHeight="1" x14ac:dyDescent="0.3">
      <c r="B9" s="86">
        <f t="shared" ref="B9:B27" si="0">+B8+1</f>
        <v>4</v>
      </c>
      <c r="C9" s="70">
        <v>237</v>
      </c>
      <c r="D9" s="79">
        <v>45422</v>
      </c>
      <c r="E9" s="82">
        <v>49113071</v>
      </c>
      <c r="F9" s="70" t="s">
        <v>96</v>
      </c>
      <c r="G9" s="73" t="s">
        <v>192</v>
      </c>
      <c r="H9" s="73" t="s">
        <v>193</v>
      </c>
      <c r="I9" s="70" t="s">
        <v>87</v>
      </c>
      <c r="J9" s="113">
        <v>658903</v>
      </c>
      <c r="M9" s="111"/>
      <c r="N9" s="112"/>
    </row>
    <row r="10" spans="2:14" ht="18" customHeight="1" x14ac:dyDescent="0.3">
      <c r="B10" s="86">
        <f t="shared" si="0"/>
        <v>5</v>
      </c>
      <c r="C10" s="70">
        <v>239</v>
      </c>
      <c r="D10" s="79">
        <v>45422</v>
      </c>
      <c r="E10" s="82">
        <v>1380158</v>
      </c>
      <c r="F10" s="70" t="s">
        <v>96</v>
      </c>
      <c r="G10" s="73" t="s">
        <v>194</v>
      </c>
      <c r="H10" s="73" t="s">
        <v>195</v>
      </c>
      <c r="I10" s="70" t="s">
        <v>87</v>
      </c>
      <c r="J10" s="113">
        <v>839063</v>
      </c>
      <c r="M10" s="111"/>
      <c r="N10" s="112"/>
    </row>
    <row r="11" spans="2:14" ht="18" customHeight="1" x14ac:dyDescent="0.3">
      <c r="B11" s="86">
        <f t="shared" si="0"/>
        <v>6</v>
      </c>
      <c r="C11" s="70">
        <v>239</v>
      </c>
      <c r="D11" s="79">
        <v>45422</v>
      </c>
      <c r="E11" s="82">
        <v>1373178</v>
      </c>
      <c r="F11" s="70" t="s">
        <v>96</v>
      </c>
      <c r="G11" s="73" t="s">
        <v>194</v>
      </c>
      <c r="H11" s="73" t="s">
        <v>195</v>
      </c>
      <c r="I11" s="70" t="s">
        <v>87</v>
      </c>
      <c r="J11" s="113">
        <v>835720</v>
      </c>
      <c r="M11" s="111"/>
      <c r="N11" s="112"/>
    </row>
    <row r="12" spans="2:14" ht="18" customHeight="1" x14ac:dyDescent="0.3">
      <c r="B12" s="86">
        <f t="shared" si="0"/>
        <v>7</v>
      </c>
      <c r="C12" s="70">
        <v>246</v>
      </c>
      <c r="D12" s="79">
        <v>45427</v>
      </c>
      <c r="E12" s="82">
        <v>19418727</v>
      </c>
      <c r="F12" s="70" t="s">
        <v>96</v>
      </c>
      <c r="G12" s="73" t="s">
        <v>108</v>
      </c>
      <c r="H12" s="73" t="s">
        <v>116</v>
      </c>
      <c r="I12" s="70" t="s">
        <v>87</v>
      </c>
      <c r="J12" s="113">
        <v>199564</v>
      </c>
      <c r="M12" s="111"/>
      <c r="N12" s="112"/>
    </row>
    <row r="13" spans="2:14" ht="18" customHeight="1" x14ac:dyDescent="0.3">
      <c r="B13" s="86">
        <f t="shared" si="0"/>
        <v>8</v>
      </c>
      <c r="C13" s="70">
        <v>247</v>
      </c>
      <c r="D13" s="79">
        <v>45427</v>
      </c>
      <c r="E13" s="130"/>
      <c r="F13" s="70" t="s">
        <v>199</v>
      </c>
      <c r="G13" s="73" t="s">
        <v>198</v>
      </c>
      <c r="H13" s="73" t="s">
        <v>200</v>
      </c>
      <c r="I13" s="70" t="s">
        <v>87</v>
      </c>
      <c r="J13" s="113">
        <v>49950</v>
      </c>
      <c r="M13" s="111"/>
      <c r="N13" s="112"/>
    </row>
    <row r="14" spans="2:14" ht="18" customHeight="1" x14ac:dyDescent="0.3">
      <c r="B14" s="86">
        <f t="shared" si="0"/>
        <v>9</v>
      </c>
      <c r="C14" s="70">
        <v>252</v>
      </c>
      <c r="D14" s="79">
        <v>45436</v>
      </c>
      <c r="E14" s="82">
        <v>3642</v>
      </c>
      <c r="F14" s="70" t="s">
        <v>96</v>
      </c>
      <c r="G14" s="73" t="s">
        <v>105</v>
      </c>
      <c r="H14" s="73" t="s">
        <v>173</v>
      </c>
      <c r="I14" s="70" t="s">
        <v>87</v>
      </c>
      <c r="J14" s="113">
        <v>374234</v>
      </c>
      <c r="M14" s="111"/>
      <c r="N14" s="112"/>
    </row>
    <row r="15" spans="2:14" ht="18" customHeight="1" x14ac:dyDescent="0.3">
      <c r="B15" s="86">
        <f t="shared" si="0"/>
        <v>10</v>
      </c>
      <c r="C15" s="70">
        <v>253</v>
      </c>
      <c r="D15" s="79">
        <v>45436</v>
      </c>
      <c r="E15" s="82">
        <v>521271</v>
      </c>
      <c r="F15" s="70" t="s">
        <v>96</v>
      </c>
      <c r="G15" s="73" t="s">
        <v>170</v>
      </c>
      <c r="H15" s="73" t="s">
        <v>171</v>
      </c>
      <c r="I15" s="70" t="s">
        <v>87</v>
      </c>
      <c r="J15" s="113">
        <v>289589</v>
      </c>
      <c r="M15" s="111"/>
      <c r="N15" s="112"/>
    </row>
    <row r="16" spans="2:14" ht="18" customHeight="1" x14ac:dyDescent="0.3">
      <c r="B16" s="86">
        <f t="shared" si="0"/>
        <v>11</v>
      </c>
      <c r="C16" s="70">
        <v>254</v>
      </c>
      <c r="D16" s="79">
        <v>45436</v>
      </c>
      <c r="E16" s="82">
        <v>165766</v>
      </c>
      <c r="F16" s="70" t="s">
        <v>96</v>
      </c>
      <c r="G16" s="73" t="s">
        <v>167</v>
      </c>
      <c r="H16" s="73" t="s">
        <v>168</v>
      </c>
      <c r="I16" s="70" t="s">
        <v>87</v>
      </c>
      <c r="J16" s="113">
        <v>303450</v>
      </c>
      <c r="M16" s="111"/>
      <c r="N16" s="112"/>
    </row>
    <row r="17" spans="2:14" ht="18" customHeight="1" x14ac:dyDescent="0.3">
      <c r="B17" s="86">
        <f t="shared" si="0"/>
        <v>12</v>
      </c>
      <c r="C17" s="70">
        <v>255</v>
      </c>
      <c r="D17" s="79">
        <v>45436</v>
      </c>
      <c r="E17" s="82">
        <v>5650</v>
      </c>
      <c r="F17" s="70" t="s">
        <v>96</v>
      </c>
      <c r="G17" s="73" t="s">
        <v>110</v>
      </c>
      <c r="H17" s="73" t="s">
        <v>111</v>
      </c>
      <c r="I17" s="70" t="s">
        <v>87</v>
      </c>
      <c r="J17" s="113">
        <v>497420</v>
      </c>
      <c r="M17" s="111"/>
      <c r="N17" s="112"/>
    </row>
    <row r="18" spans="2:14" ht="18" customHeight="1" x14ac:dyDescent="0.3">
      <c r="B18" s="86">
        <f t="shared" si="0"/>
        <v>13</v>
      </c>
      <c r="C18" s="70">
        <v>259</v>
      </c>
      <c r="D18" s="79">
        <v>45436</v>
      </c>
      <c r="E18" s="130"/>
      <c r="F18" s="70" t="s">
        <v>199</v>
      </c>
      <c r="G18" s="73" t="s">
        <v>201</v>
      </c>
      <c r="H18" s="73" t="s">
        <v>202</v>
      </c>
      <c r="I18" s="70" t="s">
        <v>87</v>
      </c>
      <c r="J18" s="113">
        <v>34780</v>
      </c>
      <c r="M18" s="111"/>
      <c r="N18" s="112"/>
    </row>
    <row r="19" spans="2:14" ht="18" customHeight="1" x14ac:dyDescent="0.3">
      <c r="B19" s="86">
        <f t="shared" si="0"/>
        <v>14</v>
      </c>
      <c r="C19" s="70">
        <v>265</v>
      </c>
      <c r="D19" s="79">
        <v>45443</v>
      </c>
      <c r="E19" s="82">
        <v>49191757</v>
      </c>
      <c r="F19" s="70" t="s">
        <v>96</v>
      </c>
      <c r="G19" s="73" t="s">
        <v>192</v>
      </c>
      <c r="H19" s="73" t="s">
        <v>193</v>
      </c>
      <c r="I19" s="70" t="s">
        <v>87</v>
      </c>
      <c r="J19" s="113">
        <v>637963</v>
      </c>
      <c r="M19" s="111"/>
      <c r="N19" s="112"/>
    </row>
    <row r="20" spans="2:14" ht="18" customHeight="1" x14ac:dyDescent="0.3">
      <c r="B20" s="86">
        <f t="shared" si="0"/>
        <v>15</v>
      </c>
      <c r="C20" s="70">
        <v>266</v>
      </c>
      <c r="D20" s="79">
        <v>45443</v>
      </c>
      <c r="E20" s="82">
        <v>19442086</v>
      </c>
      <c r="F20" s="70" t="s">
        <v>96</v>
      </c>
      <c r="G20" s="73" t="s">
        <v>108</v>
      </c>
      <c r="H20" s="73" t="s">
        <v>172</v>
      </c>
      <c r="I20" s="70" t="s">
        <v>87</v>
      </c>
      <c r="J20" s="113">
        <v>1397550</v>
      </c>
      <c r="M20" s="111"/>
      <c r="N20" s="112"/>
    </row>
    <row r="21" spans="2:14" ht="18" customHeight="1" x14ac:dyDescent="0.3">
      <c r="B21" s="86">
        <f t="shared" si="0"/>
        <v>16</v>
      </c>
      <c r="C21" s="70">
        <v>267</v>
      </c>
      <c r="D21" s="79">
        <v>45443</v>
      </c>
      <c r="E21" s="82">
        <v>524062</v>
      </c>
      <c r="F21" s="70" t="s">
        <v>96</v>
      </c>
      <c r="G21" s="73" t="s">
        <v>170</v>
      </c>
      <c r="H21" s="73" t="s">
        <v>171</v>
      </c>
      <c r="I21" s="70" t="s">
        <v>87</v>
      </c>
      <c r="J21" s="113">
        <v>286917</v>
      </c>
      <c r="M21" s="111"/>
      <c r="N21" s="112"/>
    </row>
    <row r="22" spans="2:14" ht="18" customHeight="1" x14ac:dyDescent="0.3">
      <c r="B22" s="86">
        <f t="shared" si="0"/>
        <v>17</v>
      </c>
      <c r="C22" s="70">
        <v>268</v>
      </c>
      <c r="D22" s="79">
        <v>45443</v>
      </c>
      <c r="E22" s="82">
        <v>67</v>
      </c>
      <c r="F22" s="70" t="s">
        <v>96</v>
      </c>
      <c r="G22" s="73" t="s">
        <v>203</v>
      </c>
      <c r="H22" s="73" t="s">
        <v>204</v>
      </c>
      <c r="I22" s="70" t="s">
        <v>87</v>
      </c>
      <c r="J22" s="113">
        <v>14280</v>
      </c>
      <c r="M22" s="111"/>
      <c r="N22" s="112"/>
    </row>
    <row r="23" spans="2:14" ht="18" customHeight="1" x14ac:dyDescent="0.3">
      <c r="B23" s="86">
        <f t="shared" si="0"/>
        <v>18</v>
      </c>
      <c r="C23" s="70">
        <v>269</v>
      </c>
      <c r="D23" s="79">
        <v>45443</v>
      </c>
      <c r="E23" s="82">
        <v>68197</v>
      </c>
      <c r="F23" s="99" t="s">
        <v>96</v>
      </c>
      <c r="G23" s="100" t="s">
        <v>109</v>
      </c>
      <c r="H23" s="101" t="s">
        <v>205</v>
      </c>
      <c r="I23" s="115" t="s">
        <v>87</v>
      </c>
      <c r="J23" s="113">
        <v>17235945</v>
      </c>
      <c r="M23" s="111"/>
      <c r="N23" s="112"/>
    </row>
    <row r="24" spans="2:14" ht="18" customHeight="1" x14ac:dyDescent="0.3">
      <c r="B24" s="86">
        <f t="shared" si="0"/>
        <v>19</v>
      </c>
      <c r="C24" s="70">
        <v>270</v>
      </c>
      <c r="D24" s="79">
        <v>45443</v>
      </c>
      <c r="E24" s="82">
        <v>123</v>
      </c>
      <c r="F24" s="70" t="s">
        <v>96</v>
      </c>
      <c r="G24" s="73" t="s">
        <v>107</v>
      </c>
      <c r="H24" s="73" t="s">
        <v>206</v>
      </c>
      <c r="I24" s="70" t="s">
        <v>87</v>
      </c>
      <c r="J24" s="113">
        <v>9546217</v>
      </c>
      <c r="M24" s="111"/>
      <c r="N24" s="112"/>
    </row>
    <row r="25" spans="2:14" ht="18" customHeight="1" x14ac:dyDescent="0.3">
      <c r="B25" s="86">
        <f t="shared" si="0"/>
        <v>20</v>
      </c>
      <c r="C25" s="70">
        <v>271</v>
      </c>
      <c r="D25" s="79">
        <v>45443</v>
      </c>
      <c r="E25" s="130"/>
      <c r="F25" s="70" t="s">
        <v>199</v>
      </c>
      <c r="G25" s="100" t="s">
        <v>169</v>
      </c>
      <c r="H25" s="101" t="s">
        <v>207</v>
      </c>
      <c r="I25" s="70" t="s">
        <v>87</v>
      </c>
      <c r="J25" s="113">
        <v>10180</v>
      </c>
      <c r="M25" s="111"/>
      <c r="N25" s="112"/>
    </row>
    <row r="26" spans="2:14" ht="18" customHeight="1" x14ac:dyDescent="0.3">
      <c r="B26" s="86">
        <f t="shared" si="0"/>
        <v>21</v>
      </c>
      <c r="C26" s="70">
        <v>264</v>
      </c>
      <c r="D26" s="79">
        <v>45443</v>
      </c>
      <c r="E26" s="130"/>
      <c r="F26" s="99" t="s">
        <v>112</v>
      </c>
      <c r="G26" s="100" t="s">
        <v>188</v>
      </c>
      <c r="H26" s="101" t="s">
        <v>113</v>
      </c>
      <c r="I26" s="70" t="s">
        <v>87</v>
      </c>
      <c r="J26" s="113">
        <v>99900</v>
      </c>
      <c r="M26" s="111"/>
      <c r="N26" s="112"/>
    </row>
    <row r="27" spans="2:14" ht="18" customHeight="1" x14ac:dyDescent="0.3">
      <c r="B27" s="86">
        <f t="shared" si="0"/>
        <v>22</v>
      </c>
      <c r="C27" s="70">
        <v>277</v>
      </c>
      <c r="D27" s="79">
        <v>45443</v>
      </c>
      <c r="E27" s="82">
        <v>2400706037</v>
      </c>
      <c r="F27" s="70" t="s">
        <v>208</v>
      </c>
      <c r="G27" s="73" t="s">
        <v>209</v>
      </c>
      <c r="H27" s="73" t="s">
        <v>210</v>
      </c>
      <c r="I27" s="70" t="s">
        <v>87</v>
      </c>
      <c r="J27" s="113">
        <v>51536</v>
      </c>
      <c r="M27" s="111"/>
      <c r="N27" s="112"/>
    </row>
    <row r="28" spans="2:14" x14ac:dyDescent="0.3">
      <c r="B28" s="97"/>
      <c r="C28" s="160" t="s">
        <v>92</v>
      </c>
      <c r="D28" s="160"/>
      <c r="E28" s="160"/>
      <c r="F28" s="160"/>
      <c r="G28" s="160"/>
      <c r="H28" s="160"/>
      <c r="I28" s="160"/>
      <c r="J28" s="131">
        <f>SUM(J7:J27)</f>
        <v>33905606</v>
      </c>
    </row>
    <row r="29" spans="2:14" ht="15" customHeight="1" x14ac:dyDescent="0.3">
      <c r="C29" s="162" t="s">
        <v>93</v>
      </c>
      <c r="D29" s="162"/>
      <c r="E29" s="162"/>
      <c r="F29" s="162"/>
      <c r="G29" s="162"/>
      <c r="H29" s="162"/>
      <c r="I29" s="162"/>
      <c r="J29" s="162"/>
    </row>
    <row r="32" spans="2:14" x14ac:dyDescent="0.3">
      <c r="F32" s="62" t="s">
        <v>97</v>
      </c>
    </row>
  </sheetData>
  <sortState xmlns:xlrd2="http://schemas.microsoft.com/office/spreadsheetml/2017/richdata2" ref="B28:J40">
    <sortCondition ref="B28:B40"/>
  </sortState>
  <mergeCells count="10">
    <mergeCell ref="C28:I28"/>
    <mergeCell ref="C29:J29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2"/>
  <sheetViews>
    <sheetView topLeftCell="A3" zoomScale="91" zoomScaleNormal="91" workbookViewId="0">
      <selection activeCell="B9" sqref="B9:B12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1.5703125" style="62" customWidth="1"/>
    <col min="5" max="5" width="19.7109375" style="62" bestFit="1" customWidth="1"/>
    <col min="6" max="6" width="22.7109375" style="62" customWidth="1"/>
    <col min="7" max="7" width="52.28515625" style="62" customWidth="1"/>
    <col min="8" max="8" width="53.85546875" style="62" customWidth="1"/>
    <col min="9" max="9" width="17.42578125" style="65" customWidth="1"/>
    <col min="10" max="10" width="12.5703125" style="66" customWidth="1"/>
    <col min="11" max="11" width="8.7109375" style="62" bestFit="1" customWidth="1"/>
    <col min="12" max="16384" width="13" style="62"/>
  </cols>
  <sheetData>
    <row r="2" spans="2:10" x14ac:dyDescent="0.3">
      <c r="C2" s="165" t="s">
        <v>74</v>
      </c>
      <c r="D2" s="166"/>
      <c r="E2" s="166"/>
      <c r="F2" s="166"/>
      <c r="G2" s="166"/>
      <c r="H2" s="166"/>
      <c r="I2" s="166"/>
      <c r="J2" s="167"/>
    </row>
    <row r="3" spans="2:10" ht="15" customHeight="1" x14ac:dyDescent="0.3">
      <c r="C3" s="156" t="s">
        <v>95</v>
      </c>
      <c r="D3" s="157"/>
      <c r="E3" s="157"/>
      <c r="F3" s="157"/>
      <c r="G3" s="157"/>
      <c r="H3" s="157"/>
      <c r="I3" s="157"/>
      <c r="J3" s="158"/>
    </row>
    <row r="5" spans="2:10" ht="27.75" customHeight="1" x14ac:dyDescent="0.3">
      <c r="B5" s="159" t="s">
        <v>76</v>
      </c>
      <c r="C5" s="160" t="s">
        <v>77</v>
      </c>
      <c r="D5" s="160"/>
      <c r="E5" s="160" t="s">
        <v>78</v>
      </c>
      <c r="F5" s="160"/>
      <c r="G5" s="160"/>
      <c r="H5" s="160" t="s">
        <v>79</v>
      </c>
      <c r="I5" s="160" t="s">
        <v>80</v>
      </c>
      <c r="J5" s="161" t="s">
        <v>81</v>
      </c>
    </row>
    <row r="6" spans="2:10" ht="37.5" customHeight="1" x14ac:dyDescent="0.3">
      <c r="B6" s="159"/>
      <c r="C6" s="78" t="s">
        <v>23</v>
      </c>
      <c r="D6" s="78" t="s">
        <v>82</v>
      </c>
      <c r="E6" s="78" t="s">
        <v>23</v>
      </c>
      <c r="F6" s="78" t="s">
        <v>83</v>
      </c>
      <c r="G6" s="78" t="s">
        <v>84</v>
      </c>
      <c r="H6" s="160"/>
      <c r="I6" s="160"/>
      <c r="J6" s="161"/>
    </row>
    <row r="7" spans="2:10" ht="18" customHeight="1" x14ac:dyDescent="0.3">
      <c r="B7" s="132">
        <v>1</v>
      </c>
      <c r="C7" s="82">
        <v>278</v>
      </c>
      <c r="D7" s="79">
        <v>45443</v>
      </c>
      <c r="E7" s="133">
        <v>2719316453</v>
      </c>
      <c r="F7" s="92" t="s">
        <v>96</v>
      </c>
      <c r="G7" s="73" t="s">
        <v>229</v>
      </c>
      <c r="H7" s="73" t="s">
        <v>231</v>
      </c>
      <c r="I7" s="70" t="s">
        <v>87</v>
      </c>
      <c r="J7" s="113">
        <v>566559</v>
      </c>
    </row>
    <row r="8" spans="2:10" ht="18" customHeight="1" x14ac:dyDescent="0.3">
      <c r="B8" s="86">
        <f>+B7+B7</f>
        <v>2</v>
      </c>
      <c r="C8" s="70">
        <v>242</v>
      </c>
      <c r="D8" s="79">
        <v>45426</v>
      </c>
      <c r="E8" s="133">
        <v>2746410542</v>
      </c>
      <c r="F8" s="92" t="s">
        <v>96</v>
      </c>
      <c r="G8" s="73" t="s">
        <v>229</v>
      </c>
      <c r="H8" s="73" t="s">
        <v>230</v>
      </c>
      <c r="I8" s="70" t="s">
        <v>87</v>
      </c>
      <c r="J8" s="113">
        <v>566559</v>
      </c>
    </row>
    <row r="9" spans="2:10" ht="18" customHeight="1" x14ac:dyDescent="0.3">
      <c r="B9" s="86">
        <f>+B8+1</f>
        <v>3</v>
      </c>
      <c r="C9" s="70">
        <v>245</v>
      </c>
      <c r="D9" s="79">
        <v>45427</v>
      </c>
      <c r="E9" s="82">
        <v>41906</v>
      </c>
      <c r="F9" s="70" t="s">
        <v>96</v>
      </c>
      <c r="G9" s="73" t="s">
        <v>196</v>
      </c>
      <c r="H9" s="129" t="s">
        <v>197</v>
      </c>
      <c r="I9" s="70" t="s">
        <v>87</v>
      </c>
      <c r="J9" s="113">
        <v>380037</v>
      </c>
    </row>
    <row r="10" spans="2:10" ht="18" customHeight="1" x14ac:dyDescent="0.3">
      <c r="B10" s="86">
        <f t="shared" ref="B10:B12" si="0">+B9+1</f>
        <v>4</v>
      </c>
      <c r="C10" s="70">
        <v>246</v>
      </c>
      <c r="D10" s="79">
        <v>45427</v>
      </c>
      <c r="E10" s="82">
        <v>19418728</v>
      </c>
      <c r="F10" s="70" t="s">
        <v>96</v>
      </c>
      <c r="G10" s="73" t="s">
        <v>108</v>
      </c>
      <c r="H10" s="73" t="s">
        <v>187</v>
      </c>
      <c r="I10" s="70" t="s">
        <v>87</v>
      </c>
      <c r="J10" s="113">
        <v>1635222</v>
      </c>
    </row>
    <row r="11" spans="2:10" ht="18" customHeight="1" x14ac:dyDescent="0.3">
      <c r="B11" s="86">
        <f t="shared" si="0"/>
        <v>5</v>
      </c>
      <c r="C11" s="70">
        <v>256</v>
      </c>
      <c r="D11" s="79">
        <v>45436</v>
      </c>
      <c r="E11" s="82">
        <v>86748</v>
      </c>
      <c r="F11" s="92" t="s">
        <v>96</v>
      </c>
      <c r="G11" s="73" t="s">
        <v>106</v>
      </c>
      <c r="H11" s="73" t="s">
        <v>185</v>
      </c>
      <c r="I11" s="70" t="s">
        <v>87</v>
      </c>
      <c r="J11" s="113">
        <v>193481</v>
      </c>
    </row>
    <row r="12" spans="2:10" ht="18" customHeight="1" x14ac:dyDescent="0.3">
      <c r="B12" s="86">
        <f t="shared" si="0"/>
        <v>6</v>
      </c>
      <c r="C12" s="70">
        <v>256</v>
      </c>
      <c r="D12" s="79">
        <v>45436</v>
      </c>
      <c r="E12" s="82">
        <v>87271</v>
      </c>
      <c r="F12" s="92" t="s">
        <v>96</v>
      </c>
      <c r="G12" s="73" t="s">
        <v>106</v>
      </c>
      <c r="H12" s="73" t="s">
        <v>185</v>
      </c>
      <c r="I12" s="70" t="s">
        <v>87</v>
      </c>
      <c r="J12" s="113">
        <v>62147</v>
      </c>
    </row>
    <row r="13" spans="2:10" x14ac:dyDescent="0.3">
      <c r="B13" s="97"/>
      <c r="C13" s="168" t="s">
        <v>92</v>
      </c>
      <c r="D13" s="168"/>
      <c r="E13" s="168"/>
      <c r="F13" s="168"/>
      <c r="G13" s="168"/>
      <c r="H13" s="168"/>
      <c r="I13" s="168"/>
      <c r="J13" s="63">
        <f>SUM(J7:J12)</f>
        <v>3404005</v>
      </c>
    </row>
    <row r="14" spans="2:10" ht="15" customHeight="1" x14ac:dyDescent="0.3">
      <c r="C14" s="162" t="s">
        <v>93</v>
      </c>
      <c r="D14" s="162"/>
      <c r="E14" s="162"/>
      <c r="F14" s="162"/>
      <c r="G14" s="162"/>
      <c r="H14" s="162"/>
      <c r="I14" s="162"/>
      <c r="J14" s="162"/>
    </row>
    <row r="17" spans="3:10" x14ac:dyDescent="0.3">
      <c r="C17" s="89"/>
      <c r="D17" s="89"/>
      <c r="E17"/>
      <c r="F17"/>
      <c r="G17" s="89"/>
      <c r="I17" s="62"/>
      <c r="J17" s="62"/>
    </row>
    <row r="20" spans="3:10" x14ac:dyDescent="0.3">
      <c r="H20" s="106"/>
    </row>
    <row r="22" spans="3:10" x14ac:dyDescent="0.3">
      <c r="H22" s="62" t="s">
        <v>103</v>
      </c>
    </row>
  </sheetData>
  <mergeCells count="10">
    <mergeCell ref="C13:I13"/>
    <mergeCell ref="C14:J14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D0EC-C444-4D05-A77E-3575A38ED378}">
  <dimension ref="B2:J19"/>
  <sheetViews>
    <sheetView zoomScale="86" zoomScaleNormal="86" workbookViewId="0">
      <selection activeCell="G10" sqref="G10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0.7109375" style="62" bestFit="1" customWidth="1"/>
    <col min="5" max="5" width="10.7109375" style="62" customWidth="1"/>
    <col min="6" max="6" width="17.85546875" style="62" customWidth="1"/>
    <col min="7" max="7" width="51" style="62" customWidth="1"/>
    <col min="8" max="8" width="63.42578125" style="62" bestFit="1" customWidth="1"/>
    <col min="9" max="9" width="18" style="65" customWidth="1"/>
    <col min="10" max="10" width="11.5703125" style="66" customWidth="1"/>
    <col min="11" max="11" width="8.7109375" style="62" bestFit="1" customWidth="1"/>
    <col min="12" max="16384" width="13" style="62"/>
  </cols>
  <sheetData>
    <row r="2" spans="2:10" x14ac:dyDescent="0.3">
      <c r="C2" s="165" t="s">
        <v>74</v>
      </c>
      <c r="D2" s="166"/>
      <c r="E2" s="166"/>
      <c r="F2" s="166"/>
      <c r="G2" s="166"/>
      <c r="H2" s="166"/>
      <c r="I2" s="166"/>
      <c r="J2" s="167"/>
    </row>
    <row r="3" spans="2:10" ht="15" customHeight="1" x14ac:dyDescent="0.3">
      <c r="C3" s="156" t="s">
        <v>99</v>
      </c>
      <c r="D3" s="157"/>
      <c r="E3" s="157"/>
      <c r="F3" s="157"/>
      <c r="G3" s="157"/>
      <c r="H3" s="157"/>
      <c r="I3" s="157"/>
      <c r="J3" s="158"/>
    </row>
    <row r="5" spans="2:10" ht="27.75" customHeight="1" x14ac:dyDescent="0.3">
      <c r="B5" s="159" t="s">
        <v>76</v>
      </c>
      <c r="C5" s="160" t="s">
        <v>77</v>
      </c>
      <c r="D5" s="160"/>
      <c r="E5" s="160" t="s">
        <v>78</v>
      </c>
      <c r="F5" s="160"/>
      <c r="G5" s="160"/>
      <c r="H5" s="160" t="s">
        <v>79</v>
      </c>
      <c r="I5" s="160" t="s">
        <v>80</v>
      </c>
      <c r="J5" s="161" t="s">
        <v>81</v>
      </c>
    </row>
    <row r="6" spans="2:10" ht="46.5" customHeight="1" x14ac:dyDescent="0.3">
      <c r="B6" s="159"/>
      <c r="C6" s="78" t="s">
        <v>23</v>
      </c>
      <c r="D6" s="78" t="s">
        <v>82</v>
      </c>
      <c r="E6" s="78" t="s">
        <v>23</v>
      </c>
      <c r="F6" s="78" t="s">
        <v>83</v>
      </c>
      <c r="G6" s="78" t="s">
        <v>84</v>
      </c>
      <c r="H6" s="160"/>
      <c r="I6" s="160"/>
      <c r="J6" s="161"/>
    </row>
    <row r="7" spans="2:10" ht="18" customHeight="1" x14ac:dyDescent="0.3">
      <c r="B7" s="86"/>
      <c r="C7" s="86"/>
      <c r="D7" s="79"/>
      <c r="E7" s="107"/>
      <c r="F7" s="70"/>
      <c r="G7" s="73"/>
      <c r="H7" s="104"/>
      <c r="I7" s="70"/>
      <c r="J7" s="113"/>
    </row>
    <row r="8" spans="2:10" ht="18" customHeight="1" x14ac:dyDescent="0.3">
      <c r="B8" s="86"/>
      <c r="C8" s="86"/>
      <c r="D8" s="79"/>
      <c r="E8" s="82"/>
      <c r="F8" s="70"/>
      <c r="G8" s="73"/>
      <c r="H8" s="73"/>
      <c r="I8" s="70"/>
      <c r="J8" s="113"/>
    </row>
    <row r="9" spans="2:10" ht="18" customHeight="1" x14ac:dyDescent="0.3">
      <c r="B9" s="86"/>
      <c r="C9" s="86"/>
      <c r="D9" s="79"/>
      <c r="E9" s="82"/>
      <c r="F9" s="70"/>
      <c r="G9" s="73"/>
      <c r="H9" s="73"/>
      <c r="I9" s="70"/>
      <c r="J9" s="113"/>
    </row>
    <row r="10" spans="2:10" ht="18" customHeight="1" x14ac:dyDescent="0.3">
      <c r="B10" s="86"/>
      <c r="C10" s="86"/>
      <c r="D10" s="79"/>
      <c r="E10" s="70"/>
      <c r="F10" s="70"/>
      <c r="G10" s="104"/>
      <c r="H10" s="103"/>
      <c r="I10" s="70"/>
      <c r="J10" s="113"/>
    </row>
    <row r="11" spans="2:10" ht="18" customHeight="1" x14ac:dyDescent="0.3">
      <c r="B11" s="105"/>
      <c r="C11" s="105"/>
      <c r="D11" s="108"/>
      <c r="E11" s="97"/>
      <c r="F11" s="97"/>
      <c r="G11" s="97"/>
      <c r="H11" s="98"/>
      <c r="I11" s="70"/>
      <c r="J11" s="114"/>
    </row>
    <row r="12" spans="2:10" x14ac:dyDescent="0.3">
      <c r="C12" s="160" t="s">
        <v>92</v>
      </c>
      <c r="D12" s="160"/>
      <c r="E12" s="160"/>
      <c r="F12" s="160"/>
      <c r="G12" s="160"/>
      <c r="H12" s="160"/>
      <c r="I12" s="160"/>
      <c r="J12" s="93">
        <f>SUM(J7:J11)</f>
        <v>0</v>
      </c>
    </row>
    <row r="13" spans="2:10" ht="15" customHeight="1" x14ac:dyDescent="0.3">
      <c r="C13" s="162" t="s">
        <v>93</v>
      </c>
      <c r="D13" s="162"/>
      <c r="E13" s="162"/>
      <c r="F13" s="162"/>
      <c r="G13" s="162"/>
      <c r="H13" s="162"/>
      <c r="I13" s="162"/>
      <c r="J13" s="162"/>
    </row>
    <row r="16" spans="2:10" x14ac:dyDescent="0.3">
      <c r="C16" s="89"/>
      <c r="D16" s="89"/>
      <c r="E16"/>
      <c r="F16"/>
      <c r="G16" s="89"/>
      <c r="I16" s="62"/>
      <c r="J16" s="62"/>
    </row>
    <row r="19" spans="3:10" x14ac:dyDescent="0.3">
      <c r="C19" s="89"/>
      <c r="D19" s="89"/>
      <c r="E19"/>
      <c r="F19"/>
      <c r="G19" s="89"/>
      <c r="I19" s="62"/>
      <c r="J19" s="62"/>
    </row>
  </sheetData>
  <mergeCells count="10">
    <mergeCell ref="C12:I12"/>
    <mergeCell ref="C13:J1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CARATULA</vt:lpstr>
      <vt:lpstr>G.PERSONAL GESTION</vt:lpstr>
      <vt:lpstr>G.PERSONAL ADMINISTRACION</vt:lpstr>
      <vt:lpstr>BS GESTION CULTURAL</vt:lpstr>
      <vt:lpstr>BS ADMINISTRACION</vt:lpstr>
      <vt:lpstr>GI ADMINISTRACION</vt:lpstr>
      <vt:lpstr>GI CULTURAL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2024-07-24T20:37:35Z</dcterms:modified>
  <cp:category/>
  <cp:contentStatus/>
</cp:coreProperties>
</file>